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75" yWindow="270" windowWidth="13800" windowHeight="11640" tabRatio="936" activeTab="0"/>
  </bookViews>
  <sheets>
    <sheet name="FIN.S.7" sheetId="1" r:id="rId1"/>
    <sheet name="VRA" sheetId="2" r:id="rId2"/>
    <sheet name="FBA" sheetId="3" r:id="rId3"/>
  </sheets>
  <definedNames>
    <definedName name="_xlnm.Print_Area" localSheetId="2">'FBA'!$A$1:$G$98</definedName>
    <definedName name="_xlnm.Print_Titles" localSheetId="2">'FBA'!$19:$19</definedName>
  </definedNames>
  <calcPr fullCalcOnLoad="1"/>
</workbook>
</file>

<file path=xl/sharedStrings.xml><?xml version="1.0" encoding="utf-8"?>
<sst xmlns="http://schemas.openxmlformats.org/spreadsheetml/2006/main" count="350" uniqueCount="258">
  <si>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</si>
  <si>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</si>
  <si>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</si>
  <si>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</si>
  <si>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</si>
  <si>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</si>
  <si>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</si>
  <si>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</si>
  <si>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</si>
  <si>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</si>
  <si>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</si>
  <si>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</si>
  <si>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</si>
  <si>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</si>
  <si>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</si>
  <si>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</si>
  <si>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</si>
  <si>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</si>
  <si>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</si>
  <si>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</si>
  <si>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</si>
  <si>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</si>
  <si>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</si>
  <si>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</si>
  <si>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</si>
  <si>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</si>
  <si>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</si>
  <si>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</si>
  <si>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</si>
  <si>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</si>
  <si>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</si>
  <si>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</si>
  <si>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</si>
  <si>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</si>
  <si>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</si>
  <si>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</si>
  <si>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</si>
  <si>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</si>
  <si>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</si>
  <si>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</si>
  <si>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</si>
  <si>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</si>
  <si>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</si>
  <si>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</si>
  <si>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</si>
  <si>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</si>
  <si>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</si>
  <si>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</si>
  <si>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</si>
  <si>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</si>
  <si>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</si>
  <si>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</si>
  <si>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</si>
  <si>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</si>
  <si>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</si>
  <si>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</si>
  <si>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</si>
  <si>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</si>
  <si>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</si>
  <si>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</si>
  <si>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</si>
  <si>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</si>
  <si>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</si>
  <si>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</si>
  <si>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</si>
  <si>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</si>
  <si>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</si>
  <si>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</si>
  <si>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</si>
  <si>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</si>
  <si>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</si>
  <si>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</si>
  <si>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</si>
  <si>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</si>
  <si>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</si>
  <si>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</si>
  <si>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</si>
  <si>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</si>
  <si>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</si>
  <si>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</si>
  <si>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</si>
  <si>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</si>
  <si>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</si>
  <si>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</si>
  <si>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</si>
  <si>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</si>
  <si>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</si>
  <si>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</si>
  <si>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</si>
  <si>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</si>
  <si>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</si>
  <si>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</si>
  <si>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</si>
  <si>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</si>
  <si>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</si>
  <si>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</si>
  <si>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</si>
  <si>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</si>
  <si>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</si>
  <si>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</si>
  <si>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</si>
  <si>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</si>
  <si>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</si>
  <si>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</si>
  <si>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 xml:space="preserve">I.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</si>
  <si>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</si>
  <si>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</si>
  <si>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</si>
  <si>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</si>
  <si>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</si>
  <si>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</si>
  <si>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</si>
  <si>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</si>
  <si>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Grąžintini mokesčiai, įmokos ir jų permokos</t>
  </si>
  <si>
    <t>(vardas ir pavardė)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</si>
  <si>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</si>
  <si>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</si>
  <si>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</si>
  <si>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</si>
  <si>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</si>
  <si>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</si>
  <si>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</si>
  <si>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</si>
  <si>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</si>
  <si>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</si>
  <si>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</si>
  <si>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</si>
  <si>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</si>
  <si>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</si>
  <si>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</si>
  <si>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</si>
  <si>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</si>
  <si>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</si>
  <si>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</si>
  <si>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</si>
  <si>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</si>
  <si>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</si>
  <si>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</si>
  <si>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</si>
  <si>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</si>
  <si>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</si>
  <si>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</si>
  <si>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</si>
  <si>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</si>
  <si>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</si>
  <si>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</si>
  <si>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</si>
  <si>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</si>
  <si>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</si>
  <si>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</si>
  <si>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</si>
  <si>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</si>
  <si>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</si>
  <si>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</si>
  <si>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</si>
  <si>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</si>
  <si>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</si>
  <si>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</si>
  <si>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</si>
  <si>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</si>
  <si>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</si>
  <si>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</si>
  <si>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</si>
  <si>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</si>
  <si>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</si>
  <si>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</si>
  <si>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</si>
  <si>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</si>
  <si>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</si>
  <si>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</si>
  <si>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</si>
  <si>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</si>
  <si>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</si>
  <si>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</si>
  <si>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</si>
  <si>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</si>
  <si>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</si>
  <si>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</si>
  <si>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</si>
  <si>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</si>
  <si>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</si>
  <si>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</si>
  <si>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</si>
  <si>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</si>
  <si>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</si>
  <si>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</si>
  <si>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</si>
  <si>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</si>
  <si>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</si>
  <si>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</si>
  <si>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</si>
  <si>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</si>
  <si>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</si>
  <si>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</si>
  <si>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</si>
  <si>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</si>
  <si>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</si>
  <si>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</si>
  <si>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</si>
  <si>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</si>
  <si>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</si>
  <si>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</si>
  <si>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</si>
  <si>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</si>
  <si>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</si>
  <si>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</si>
  <si>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</si>
  <si>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</si>
  <si>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</si>
  <si>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                            (parašas)</t>
  </si>
  <si>
    <t>1.</t>
  </si>
  <si>
    <t>2.</t>
  </si>
  <si>
    <t>3.</t>
  </si>
  <si>
    <t>4.</t>
  </si>
  <si>
    <t>5.</t>
  </si>
  <si>
    <t>2.1.</t>
  </si>
  <si>
    <t>2.2.</t>
  </si>
  <si>
    <t>3.1.</t>
  </si>
  <si>
    <t>3.2.</t>
  </si>
  <si>
    <t>1.1.</t>
  </si>
  <si>
    <t>1.2.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</si>
  <si>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</si>
  <si>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</si>
  <si>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</si>
  <si>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</si>
  <si>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</si>
  <si>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</si>
  <si>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</si>
  <si>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</si>
  <si>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</si>
  <si>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</si>
  <si>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</si>
  <si>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</si>
  <si>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</si>
  <si>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</si>
  <si>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</si>
  <si>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</si>
  <si>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</si>
  <si>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</si>
  <si>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</si>
  <si>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</si>
  <si>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4.1.</t>
  </si>
  <si>
    <t>4.2.</t>
  </si>
  <si>
    <t>Iš viso finansavimo sumų</t>
  </si>
  <si>
    <t>Neatlygintinai gautas turtas</t>
  </si>
  <si>
    <t>Finansavimo sumų sumažėjimas dėl turto pardavimo</t>
  </si>
  <si>
    <r>
      <t>(viešojo sektoriaus subjekto arba viešojo sektoriaus subjektų grupės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</si>
  <si>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</si>
  <si>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r>
      <t xml:space="preserve"> Finansavimo sumos (gautos), išskyrus neatlygintinai gautą turtą</t>
    </r>
    <r>
      <rPr>
        <b/>
        <strike/>
        <sz val="10"/>
        <color indexed="63"/>
        <rFont val="Times New Roman"/>
        <family val="1"/>
      </rPr>
      <t xml:space="preserve"> </t>
    </r>
  </si>
  <si>
    <r>
      <t xml:space="preserve">Pateikimo valiuta ir tikslumas: litais </t>
    </r>
    <r>
      <rPr>
        <i/>
        <sz val="11"/>
        <color indexed="63"/>
        <rFont val="TimesNewRoman,Bold"/>
        <family val="0"/>
      </rPr>
      <t>arba tūkstančiais litų</t>
    </r>
  </si>
  <si>
    <t>Prienų r. Pakuonio pagrindinė mokykla</t>
  </si>
  <si>
    <t>190189523,  LT-59317, Sodų g.36 Pakuonio mstl. Prienų raj. savivaldybė</t>
  </si>
  <si>
    <t>PAGAL 2012 M. RUGSĖJO  MĖN. 30 D. DUOMENIS</t>
  </si>
  <si>
    <t>Direktorius</t>
  </si>
  <si>
    <t>Jonas Mikelionis</t>
  </si>
  <si>
    <t>PAGAL 2012 M. RUGSĖJO MĖN. 30 D. DUOMENIS</t>
  </si>
  <si>
    <t>2012-10-16 Nr. (3.4)-78</t>
  </si>
  <si>
    <t>2012-10-16 Nr.(3.4) -78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</si>
</sst>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63"/>
      <name val="Times New Roman"/>
      <family val="1"/>
    </font>
    <font>
      <b/>
      <sz val="10"/>
      <color indexed="63"/>
      <name val="Times New Roman"/>
      <family val="1"/>
    </font>
    <font>
      <b/>
      <strike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Arial"/>
      <family val="0"/>
    </font>
    <font>
      <sz val="12"/>
      <color indexed="63"/>
      <name val="Times New Roman"/>
      <family val="1"/>
    </font>
    <font>
      <sz val="8"/>
      <color indexed="63"/>
      <name val="Times New Roman"/>
      <family val="1"/>
    </font>
    <font>
      <sz val="8"/>
      <color indexed="63"/>
      <name val="Arial"/>
      <family val="0"/>
    </font>
    <font>
      <b/>
      <sz val="12"/>
      <color indexed="63"/>
      <name val="Times New Roman"/>
      <family val="1"/>
    </font>
    <font>
      <sz val="8"/>
      <color indexed="63"/>
      <name val="TimesNewRoman,Bold"/>
      <family val="0"/>
    </font>
    <font>
      <sz val="11"/>
      <color indexed="63"/>
      <name val="TimesNewRoman,Bold"/>
      <family val="0"/>
    </font>
    <font>
      <sz val="11"/>
      <color indexed="63"/>
      <name val="Arial"/>
      <family val="0"/>
    </font>
    <font>
      <b/>
      <sz val="11"/>
      <color indexed="63"/>
      <name val="TimesNewRoman,Bold"/>
      <family val="0"/>
    </font>
    <font>
      <b/>
      <sz val="11"/>
      <color indexed="63"/>
      <name val="Arial"/>
      <family val="0"/>
    </font>
    <font>
      <i/>
      <sz val="11"/>
      <color indexed="63"/>
      <name val="TimesNewRoman,Bold"/>
      <family val="0"/>
    </font>
    <font>
      <sz val="12"/>
      <color indexed="63"/>
      <name val="Arial"/>
      <family val="0"/>
    </font>
    <font>
      <b/>
      <sz val="12"/>
      <color indexed="63"/>
      <name val="Arial"/>
      <family val="0"/>
    </font>
    <font>
      <sz val="10"/>
      <name val="Helv"/>
      <family val="0"/>
    </font>
    <font>
      <b/>
      <sz val="12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" fontId="4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2" fontId="4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4" fillId="2" borderId="5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17" fillId="0" borderId="1" xfId="0" applyNumberFormat="1" applyFont="1" applyBorder="1" applyAlignment="1">
      <alignment horizontal="justify" vertical="center" wrapText="1"/>
    </xf>
    <xf numFmtId="2" fontId="13" fillId="0" borderId="1" xfId="0" applyNumberFormat="1" applyFont="1" applyBorder="1" applyAlignment="1">
      <alignment horizontal="justify" vertical="center" wrapText="1"/>
    </xf>
    <xf numFmtId="2" fontId="17" fillId="0" borderId="1" xfId="0" applyNumberFormat="1" applyFont="1" applyFill="1" applyBorder="1" applyAlignment="1">
      <alignment horizontal="justify" vertical="center" wrapText="1"/>
    </xf>
    <xf numFmtId="2" fontId="4" fillId="0" borderId="1" xfId="0" applyNumberFormat="1" applyFont="1" applyFill="1" applyBorder="1" applyAlignment="1">
      <alignment vertical="center"/>
    </xf>
    <xf numFmtId="0" fontId="0" fillId="2" borderId="0" xfId="0" applyFill="1" applyAlignment="1">
      <alignment vertical="center" wrapText="1"/>
    </xf>
    <xf numFmtId="0" fontId="33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11" fillId="2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/>
    </xf>
    <xf numFmtId="0" fontId="30" fillId="0" borderId="3" xfId="0" applyFont="1" applyBorder="1" applyAlignment="1">
      <alignment vertical="center"/>
    </xf>
    <xf numFmtId="0" fontId="30" fillId="0" borderId="8" xfId="0" applyFont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0" fillId="0" borderId="8" xfId="0" applyFont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2" fillId="2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2" fontId="8" fillId="0" borderId="1" xfId="0" applyNumberFormat="1" applyFont="1" applyBorder="1" applyAlignment="1">
      <alignment horizontal="justify" vertical="center" wrapText="1"/>
    </xf>
  </cellXfs>
  <cellStyles count="8">
    <cellStyle name="Normal" xfId="0"/>
    <cellStyle name="Hyperlink" xfId="15"/>
    <cellStyle name="Comma" xfId="16"/>
    <cellStyle name="Comma [0]" xfId="17"/>
    <cellStyle name="Normal_17 VSAFAS_lyginamasis_4-19_priedai_2009-09-10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apas8"/>
  <dimension ref="A1:M25"/>
  <sheetViews>
    <sheetView tabSelected="1" zoomScale="80" zoomScaleNormal="80" workbookViewId="0" topLeftCell="A10">
      <selection activeCell="M21" sqref="M21"/>
    </sheetView>
  </sheetViews>
  <sheetFormatPr defaultColWidth="9.140625" defaultRowHeight="12.75"/>
  <cols>
    <col min="1" max="1" width="4.140625" style="89" customWidth="1"/>
    <col min="2" max="2" width="32.8515625" style="85" customWidth="1"/>
    <col min="3" max="3" width="12.421875" style="85" customWidth="1"/>
    <col min="4" max="4" width="14.28125" style="85" customWidth="1"/>
    <col min="5" max="5" width="14.8515625" style="85" customWidth="1"/>
    <col min="6" max="6" width="14.421875" style="85" customWidth="1"/>
    <col min="7" max="10" width="14.28125" style="85" customWidth="1"/>
    <col min="11" max="13" width="13.00390625" style="85" customWidth="1"/>
    <col min="14" max="16384" width="9.140625" style="85" customWidth="1"/>
  </cols>
  <sheetData>
    <row r="1" spans="9:11" ht="15">
      <c r="I1" s="86"/>
      <c r="J1" s="86"/>
      <c r="K1" s="86"/>
    </row>
    <row r="2" ht="15.75">
      <c r="K2" s="90"/>
    </row>
    <row r="5" spans="1:13" ht="15">
      <c r="A5" s="152" t="s">
        <v>221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3" ht="15">
      <c r="A6" s="152" t="s">
        <v>222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8" spans="1:13" ht="15">
      <c r="A8" s="152" t="s">
        <v>223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</row>
    <row r="10" spans="1:13" ht="15">
      <c r="A10" s="154" t="s">
        <v>2</v>
      </c>
      <c r="B10" s="154" t="s">
        <v>224</v>
      </c>
      <c r="C10" s="154" t="s">
        <v>225</v>
      </c>
      <c r="D10" s="154" t="s">
        <v>226</v>
      </c>
      <c r="E10" s="154"/>
      <c r="F10" s="154"/>
      <c r="G10" s="154"/>
      <c r="H10" s="154"/>
      <c r="I10" s="154"/>
      <c r="J10" s="155"/>
      <c r="K10" s="155"/>
      <c r="L10" s="154"/>
      <c r="M10" s="154" t="s">
        <v>227</v>
      </c>
    </row>
    <row r="11" spans="1:13" s="87" customFormat="1" ht="123" customHeight="1">
      <c r="A11" s="154"/>
      <c r="B11" s="154"/>
      <c r="C11" s="154"/>
      <c r="D11" s="98" t="s">
        <v>248</v>
      </c>
      <c r="E11" s="98" t="s">
        <v>228</v>
      </c>
      <c r="F11" s="98" t="s">
        <v>244</v>
      </c>
      <c r="G11" s="98" t="s">
        <v>229</v>
      </c>
      <c r="H11" s="98" t="s">
        <v>245</v>
      </c>
      <c r="I11" s="99" t="s">
        <v>230</v>
      </c>
      <c r="J11" s="98" t="s">
        <v>231</v>
      </c>
      <c r="K11" s="100" t="s">
        <v>232</v>
      </c>
      <c r="L11" s="101" t="s">
        <v>233</v>
      </c>
      <c r="M11" s="154"/>
    </row>
    <row r="12" spans="1:13" ht="15">
      <c r="A12" s="102">
        <v>1</v>
      </c>
      <c r="B12" s="102">
        <v>2</v>
      </c>
      <c r="C12" s="102">
        <v>3</v>
      </c>
      <c r="D12" s="102">
        <v>4</v>
      </c>
      <c r="E12" s="102">
        <v>5</v>
      </c>
      <c r="F12" s="102">
        <v>6</v>
      </c>
      <c r="G12" s="102">
        <v>7</v>
      </c>
      <c r="H12" s="102">
        <v>8</v>
      </c>
      <c r="I12" s="102">
        <v>9</v>
      </c>
      <c r="J12" s="102">
        <v>10</v>
      </c>
      <c r="K12" s="103" t="s">
        <v>234</v>
      </c>
      <c r="L12" s="102">
        <v>12</v>
      </c>
      <c r="M12" s="102">
        <v>13</v>
      </c>
    </row>
    <row r="13" spans="1:13" s="86" customFormat="1" ht="71.25">
      <c r="A13" s="97" t="s">
        <v>210</v>
      </c>
      <c r="B13" s="104" t="s">
        <v>235</v>
      </c>
      <c r="C13" s="133">
        <f>C14+C15</f>
        <v>127593.99</v>
      </c>
      <c r="D13" s="133">
        <f aca="true" t="shared" si="0" ref="D13:M13">D14+D15</f>
        <v>563470.3400000001</v>
      </c>
      <c r="E13" s="133">
        <f t="shared" si="0"/>
        <v>0</v>
      </c>
      <c r="F13" s="133">
        <f t="shared" si="0"/>
        <v>34.1</v>
      </c>
      <c r="G13" s="133">
        <f t="shared" si="0"/>
        <v>0</v>
      </c>
      <c r="H13" s="133">
        <f t="shared" si="0"/>
        <v>0</v>
      </c>
      <c r="I13" s="133">
        <f t="shared" si="0"/>
        <v>562117.14</v>
      </c>
      <c r="J13" s="133">
        <f t="shared" si="0"/>
        <v>0</v>
      </c>
      <c r="K13" s="133">
        <f t="shared" si="0"/>
        <v>0</v>
      </c>
      <c r="L13" s="133">
        <f t="shared" si="0"/>
        <v>0</v>
      </c>
      <c r="M13" s="133">
        <f t="shared" si="0"/>
        <v>128981.29000000007</v>
      </c>
    </row>
    <row r="14" spans="1:13" ht="15" customHeight="1">
      <c r="A14" s="105" t="s">
        <v>219</v>
      </c>
      <c r="B14" s="106" t="s">
        <v>236</v>
      </c>
      <c r="C14" s="132">
        <v>127593.99</v>
      </c>
      <c r="D14" s="132">
        <v>6454.54</v>
      </c>
      <c r="E14" s="132"/>
      <c r="F14" s="132">
        <v>34.1</v>
      </c>
      <c r="G14" s="132"/>
      <c r="H14" s="132"/>
      <c r="I14" s="132">
        <v>7538.78</v>
      </c>
      <c r="J14" s="132"/>
      <c r="K14" s="132"/>
      <c r="L14" s="132"/>
      <c r="M14" s="132">
        <f>C14+D14+E14+F14-G14-H14-I14-J14-K14+L14</f>
        <v>126543.85</v>
      </c>
    </row>
    <row r="15" spans="1:13" ht="15" customHeight="1">
      <c r="A15" s="105" t="s">
        <v>220</v>
      </c>
      <c r="B15" s="106" t="s">
        <v>237</v>
      </c>
      <c r="C15" s="132">
        <v>0</v>
      </c>
      <c r="D15" s="134">
        <v>557015.8</v>
      </c>
      <c r="E15" s="134"/>
      <c r="F15" s="132"/>
      <c r="G15" s="132"/>
      <c r="H15" s="132"/>
      <c r="I15" s="132">
        <v>554578.36</v>
      </c>
      <c r="J15" s="132"/>
      <c r="K15" s="132"/>
      <c r="L15" s="132"/>
      <c r="M15" s="132">
        <f>C15+D15+E15+F15-G15-H15-I15-J15-K15+L15</f>
        <v>2437.4400000000605</v>
      </c>
    </row>
    <row r="16" spans="1:13" s="86" customFormat="1" ht="83.25" customHeight="1">
      <c r="A16" s="97" t="s">
        <v>211</v>
      </c>
      <c r="B16" s="104" t="s">
        <v>238</v>
      </c>
      <c r="C16" s="133">
        <f aca="true" t="shared" si="1" ref="C16:M16">C17+C18</f>
        <v>426147.56</v>
      </c>
      <c r="D16" s="133">
        <f t="shared" si="1"/>
        <v>212640.19999999998</v>
      </c>
      <c r="E16" s="133">
        <f t="shared" si="1"/>
        <v>0</v>
      </c>
      <c r="F16" s="133">
        <f t="shared" si="1"/>
        <v>180.1</v>
      </c>
      <c r="G16" s="133">
        <f t="shared" si="1"/>
        <v>0</v>
      </c>
      <c r="H16" s="133">
        <f t="shared" si="1"/>
        <v>0</v>
      </c>
      <c r="I16" s="133">
        <f t="shared" si="1"/>
        <v>220408.7</v>
      </c>
      <c r="J16" s="133">
        <f t="shared" si="1"/>
        <v>0</v>
      </c>
      <c r="K16" s="133">
        <f t="shared" si="1"/>
        <v>0</v>
      </c>
      <c r="L16" s="133">
        <f t="shared" si="1"/>
        <v>0</v>
      </c>
      <c r="M16" s="133">
        <f t="shared" si="1"/>
        <v>418559.16000000003</v>
      </c>
    </row>
    <row r="17" spans="1:13" ht="15" customHeight="1">
      <c r="A17" s="105" t="s">
        <v>215</v>
      </c>
      <c r="B17" s="106" t="s">
        <v>236</v>
      </c>
      <c r="C17" s="132">
        <v>425748.3</v>
      </c>
      <c r="D17" s="132">
        <v>13824.83</v>
      </c>
      <c r="E17" s="132"/>
      <c r="F17" s="132">
        <v>180.1</v>
      </c>
      <c r="G17" s="132"/>
      <c r="H17" s="132"/>
      <c r="I17" s="132">
        <v>21206.47</v>
      </c>
      <c r="J17" s="132"/>
      <c r="K17" s="132"/>
      <c r="L17" s="132"/>
      <c r="M17" s="132">
        <f>C17+D17+E17+F17-G17-H17-I17-J17-K17+L17</f>
        <v>418546.76</v>
      </c>
    </row>
    <row r="18" spans="1:13" ht="15" customHeight="1">
      <c r="A18" s="105" t="s">
        <v>216</v>
      </c>
      <c r="B18" s="106" t="s">
        <v>237</v>
      </c>
      <c r="C18" s="132">
        <v>399.26</v>
      </c>
      <c r="D18" s="132">
        <v>198815.37</v>
      </c>
      <c r="E18" s="132"/>
      <c r="F18" s="132"/>
      <c r="G18" s="132"/>
      <c r="H18" s="132"/>
      <c r="I18" s="132">
        <v>199202.23</v>
      </c>
      <c r="J18" s="132"/>
      <c r="K18" s="132"/>
      <c r="L18" s="132"/>
      <c r="M18" s="132">
        <f>C18+D18+E18+F18-G18-H18-I18-J18-K18+L18</f>
        <v>12.39999999999418</v>
      </c>
    </row>
    <row r="19" spans="1:13" s="86" customFormat="1" ht="114.75" customHeight="1">
      <c r="A19" s="97" t="s">
        <v>212</v>
      </c>
      <c r="B19" s="104" t="s">
        <v>239</v>
      </c>
      <c r="C19" s="133">
        <f aca="true" t="shared" si="2" ref="C19:M19">C20+C21</f>
        <v>712670</v>
      </c>
      <c r="D19" s="133">
        <f t="shared" si="2"/>
        <v>0</v>
      </c>
      <c r="E19" s="133">
        <f t="shared" si="2"/>
        <v>0</v>
      </c>
      <c r="F19" s="133">
        <f t="shared" si="2"/>
        <v>69.06</v>
      </c>
      <c r="G19" s="133">
        <f t="shared" si="2"/>
        <v>0</v>
      </c>
      <c r="H19" s="133">
        <f t="shared" si="2"/>
        <v>0</v>
      </c>
      <c r="I19" s="133">
        <f t="shared" si="2"/>
        <v>5114.19</v>
      </c>
      <c r="J19" s="133">
        <f t="shared" si="2"/>
        <v>0</v>
      </c>
      <c r="K19" s="133">
        <f t="shared" si="2"/>
        <v>0</v>
      </c>
      <c r="L19" s="133">
        <f t="shared" si="2"/>
        <v>0</v>
      </c>
      <c r="M19" s="133">
        <f t="shared" si="2"/>
        <v>707624.8700000001</v>
      </c>
    </row>
    <row r="20" spans="1:13" ht="15" customHeight="1">
      <c r="A20" s="105" t="s">
        <v>217</v>
      </c>
      <c r="B20" s="106" t="s">
        <v>236</v>
      </c>
      <c r="C20" s="132">
        <v>712670</v>
      </c>
      <c r="D20" s="132"/>
      <c r="E20" s="132"/>
      <c r="F20" s="132">
        <v>69.06</v>
      </c>
      <c r="G20" s="132"/>
      <c r="H20" s="132"/>
      <c r="I20" s="132">
        <v>5114.19</v>
      </c>
      <c r="J20" s="132"/>
      <c r="K20" s="132"/>
      <c r="L20" s="132"/>
      <c r="M20" s="207">
        <f>C20+D20+E20+F20-G20-H20-I20-J20-K20+L20</f>
        <v>707624.8700000001</v>
      </c>
    </row>
    <row r="21" spans="1:13" ht="15" customHeight="1">
      <c r="A21" s="105" t="s">
        <v>218</v>
      </c>
      <c r="B21" s="106" t="s">
        <v>237</v>
      </c>
      <c r="C21" s="132">
        <v>0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>
        <f>C21+D21+E21+F21-G21-H21-I21-J21-K21+L21</f>
        <v>0</v>
      </c>
    </row>
    <row r="22" spans="1:13" s="86" customFormat="1" ht="15" customHeight="1">
      <c r="A22" s="97" t="s">
        <v>213</v>
      </c>
      <c r="B22" s="104" t="s">
        <v>240</v>
      </c>
      <c r="C22" s="133">
        <f aca="true" t="shared" si="3" ref="C22:M22">C23+C24</f>
        <v>12860.460000000001</v>
      </c>
      <c r="D22" s="133">
        <f t="shared" si="3"/>
        <v>3291.2799999999997</v>
      </c>
      <c r="E22" s="133">
        <f t="shared" si="3"/>
        <v>0</v>
      </c>
      <c r="F22" s="133">
        <f t="shared" si="3"/>
        <v>32</v>
      </c>
      <c r="G22" s="133">
        <f t="shared" si="3"/>
        <v>0</v>
      </c>
      <c r="H22" s="133">
        <f t="shared" si="3"/>
        <v>0</v>
      </c>
      <c r="I22" s="133">
        <f t="shared" si="3"/>
        <v>4254.08</v>
      </c>
      <c r="J22" s="133">
        <f t="shared" si="3"/>
        <v>0</v>
      </c>
      <c r="K22" s="133">
        <f t="shared" si="3"/>
        <v>0</v>
      </c>
      <c r="L22" s="133">
        <f t="shared" si="3"/>
        <v>0</v>
      </c>
      <c r="M22" s="133">
        <f t="shared" si="3"/>
        <v>11929.660000000002</v>
      </c>
    </row>
    <row r="23" spans="1:13" ht="15" customHeight="1">
      <c r="A23" s="105" t="s">
        <v>241</v>
      </c>
      <c r="B23" s="106" t="s">
        <v>236</v>
      </c>
      <c r="C23" s="132">
        <v>11768.43</v>
      </c>
      <c r="D23" s="132">
        <v>1625</v>
      </c>
      <c r="E23" s="132">
        <v>-100.8</v>
      </c>
      <c r="F23" s="132">
        <v>32</v>
      </c>
      <c r="G23" s="132"/>
      <c r="H23" s="132"/>
      <c r="I23" s="132">
        <v>3939.24</v>
      </c>
      <c r="J23" s="132"/>
      <c r="K23" s="132"/>
      <c r="L23" s="132"/>
      <c r="M23" s="132">
        <f>C23+D23+E23+F23-G23-H23-I23-J23-K23+L23</f>
        <v>9385.390000000001</v>
      </c>
    </row>
    <row r="24" spans="1:13" ht="15" customHeight="1">
      <c r="A24" s="105" t="s">
        <v>242</v>
      </c>
      <c r="B24" s="106" t="s">
        <v>237</v>
      </c>
      <c r="C24" s="132">
        <v>1092.03</v>
      </c>
      <c r="D24" s="134">
        <v>1666.28</v>
      </c>
      <c r="E24" s="132">
        <v>100.8</v>
      </c>
      <c r="F24" s="132"/>
      <c r="G24" s="132"/>
      <c r="H24" s="132"/>
      <c r="I24" s="132">
        <v>314.84</v>
      </c>
      <c r="J24" s="132"/>
      <c r="K24" s="132"/>
      <c r="L24" s="132"/>
      <c r="M24" s="132">
        <f>C24+D24+E24+F24-G24-H24-I24-J24-K24+L24</f>
        <v>2544.27</v>
      </c>
    </row>
    <row r="25" spans="1:13" s="127" customFormat="1" ht="15" customHeight="1">
      <c r="A25" s="97" t="s">
        <v>214</v>
      </c>
      <c r="B25" s="104" t="s">
        <v>243</v>
      </c>
      <c r="C25" s="133">
        <f>C13+C16+C19+C22</f>
        <v>1279272.01</v>
      </c>
      <c r="D25" s="133">
        <f aca="true" t="shared" si="4" ref="D25:M25">D13+D16+D19+D22</f>
        <v>779401.8200000001</v>
      </c>
      <c r="E25" s="133">
        <f t="shared" si="4"/>
        <v>0</v>
      </c>
      <c r="F25" s="133">
        <f t="shared" si="4"/>
        <v>315.26</v>
      </c>
      <c r="G25" s="133">
        <f t="shared" si="4"/>
        <v>0</v>
      </c>
      <c r="H25" s="133">
        <f t="shared" si="4"/>
        <v>0</v>
      </c>
      <c r="I25" s="133">
        <f t="shared" si="4"/>
        <v>791894.11</v>
      </c>
      <c r="J25" s="133">
        <f t="shared" si="4"/>
        <v>0</v>
      </c>
      <c r="K25" s="133">
        <f t="shared" si="4"/>
        <v>0</v>
      </c>
      <c r="L25" s="133">
        <f t="shared" si="4"/>
        <v>0</v>
      </c>
      <c r="M25" s="133">
        <f t="shared" si="4"/>
        <v>1267094.9800000002</v>
      </c>
    </row>
  </sheetData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5" right="0.75" top="0.29" bottom="0.18" header="0" footer="0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apas17"/>
  <dimension ref="A1:I60"/>
  <sheetViews>
    <sheetView workbookViewId="0" topLeftCell="A40">
      <selection activeCell="G19" sqref="G19"/>
    </sheetView>
  </sheetViews>
  <sheetFormatPr defaultColWidth="9.140625" defaultRowHeight="12.75"/>
  <cols>
    <col min="1" max="1" width="8.00390625" style="107" customWidth="1"/>
    <col min="2" max="2" width="1.57421875" style="107" hidden="1" customWidth="1"/>
    <col min="3" max="3" width="30.140625" style="107" customWidth="1"/>
    <col min="4" max="4" width="18.28125" style="107" customWidth="1"/>
    <col min="5" max="5" width="0" style="107" hidden="1" customWidth="1"/>
    <col min="6" max="6" width="11.7109375" style="107" customWidth="1"/>
    <col min="7" max="9" width="13.140625" style="107" customWidth="1"/>
    <col min="10" max="16384" width="9.140625" style="107" customWidth="1"/>
  </cols>
  <sheetData>
    <row r="1" spans="4:9" ht="15.75">
      <c r="D1" s="108"/>
      <c r="G1" s="109" t="s">
        <v>131</v>
      </c>
      <c r="H1" s="109"/>
      <c r="I1" s="109"/>
    </row>
    <row r="2" spans="7:9" ht="12.75">
      <c r="G2" s="109" t="s">
        <v>115</v>
      </c>
      <c r="H2" s="109"/>
      <c r="I2" s="109"/>
    </row>
    <row r="4" spans="1:9" ht="12.75">
      <c r="A4" s="141" t="s">
        <v>132</v>
      </c>
      <c r="B4" s="139"/>
      <c r="C4" s="139"/>
      <c r="D4" s="139"/>
      <c r="E4" s="139"/>
      <c r="F4" s="139"/>
      <c r="G4" s="139"/>
      <c r="H4" s="139"/>
      <c r="I4" s="139"/>
    </row>
    <row r="5" spans="1:9" ht="12.75">
      <c r="A5" s="141" t="s">
        <v>133</v>
      </c>
      <c r="B5" s="139"/>
      <c r="C5" s="139"/>
      <c r="D5" s="139"/>
      <c r="E5" s="139"/>
      <c r="F5" s="139"/>
      <c r="G5" s="139"/>
      <c r="H5" s="139"/>
      <c r="I5" s="139"/>
    </row>
    <row r="6" spans="1:9" ht="21" customHeight="1">
      <c r="A6" s="150" t="s">
        <v>250</v>
      </c>
      <c r="B6" s="150"/>
      <c r="C6" s="150"/>
      <c r="D6" s="150"/>
      <c r="E6" s="150"/>
      <c r="F6" s="150"/>
      <c r="G6" s="150"/>
      <c r="H6" s="150"/>
      <c r="I6" s="150"/>
    </row>
    <row r="7" spans="1:9" ht="12.75">
      <c r="A7" s="151" t="s">
        <v>111</v>
      </c>
      <c r="B7" s="138"/>
      <c r="C7" s="138"/>
      <c r="D7" s="138"/>
      <c r="E7" s="138"/>
      <c r="F7" s="138"/>
      <c r="G7" s="138"/>
      <c r="H7" s="138"/>
      <c r="I7" s="138"/>
    </row>
    <row r="8" spans="1:9" ht="21" customHeight="1">
      <c r="A8" s="150" t="s">
        <v>251</v>
      </c>
      <c r="B8" s="150"/>
      <c r="C8" s="150"/>
      <c r="D8" s="150"/>
      <c r="E8" s="150"/>
      <c r="F8" s="150"/>
      <c r="G8" s="150"/>
      <c r="H8" s="150"/>
      <c r="I8" s="150"/>
    </row>
    <row r="9" spans="1:9" ht="12.75">
      <c r="A9" s="151" t="s">
        <v>134</v>
      </c>
      <c r="B9" s="138"/>
      <c r="C9" s="138"/>
      <c r="D9" s="138"/>
      <c r="E9" s="138"/>
      <c r="F9" s="138"/>
      <c r="G9" s="138"/>
      <c r="H9" s="138"/>
      <c r="I9" s="138"/>
    </row>
    <row r="10" spans="1:9" ht="12.75">
      <c r="A10" s="151" t="s">
        <v>135</v>
      </c>
      <c r="B10" s="139"/>
      <c r="C10" s="139"/>
      <c r="D10" s="139"/>
      <c r="E10" s="139"/>
      <c r="F10" s="139"/>
      <c r="G10" s="139"/>
      <c r="H10" s="139"/>
      <c r="I10" s="139"/>
    </row>
    <row r="11" spans="1:9" ht="15">
      <c r="A11" s="140"/>
      <c r="B11" s="178"/>
      <c r="C11" s="178"/>
      <c r="D11" s="178"/>
      <c r="E11" s="178"/>
      <c r="F11" s="178"/>
      <c r="G11" s="178"/>
      <c r="H11" s="178"/>
      <c r="I11" s="178"/>
    </row>
    <row r="12" spans="1:9" ht="15">
      <c r="A12" s="148" t="s">
        <v>136</v>
      </c>
      <c r="B12" s="149"/>
      <c r="C12" s="149"/>
      <c r="D12" s="149"/>
      <c r="E12" s="149"/>
      <c r="F12" s="149"/>
      <c r="G12" s="149"/>
      <c r="H12" s="149"/>
      <c r="I12" s="149"/>
    </row>
    <row r="13" spans="1:9" ht="15">
      <c r="A13" s="177"/>
      <c r="B13" s="178"/>
      <c r="C13" s="178"/>
      <c r="D13" s="178"/>
      <c r="E13" s="178"/>
      <c r="F13" s="178"/>
      <c r="G13" s="178"/>
      <c r="H13" s="178"/>
      <c r="I13" s="178"/>
    </row>
    <row r="14" spans="1:9" ht="15">
      <c r="A14" s="148" t="s">
        <v>255</v>
      </c>
      <c r="B14" s="149"/>
      <c r="C14" s="149"/>
      <c r="D14" s="149"/>
      <c r="E14" s="149"/>
      <c r="F14" s="149"/>
      <c r="G14" s="149"/>
      <c r="H14" s="149"/>
      <c r="I14" s="149"/>
    </row>
    <row r="15" spans="1:9" ht="9.75" customHeight="1">
      <c r="A15" s="111"/>
      <c r="B15" s="110"/>
      <c r="C15" s="110"/>
      <c r="D15" s="110"/>
      <c r="E15" s="110"/>
      <c r="F15" s="110"/>
      <c r="G15" s="110"/>
      <c r="H15" s="110"/>
      <c r="I15" s="110"/>
    </row>
    <row r="16" spans="1:9" ht="15">
      <c r="A16" s="177" t="s">
        <v>257</v>
      </c>
      <c r="B16" s="178"/>
      <c r="C16" s="178"/>
      <c r="D16" s="178"/>
      <c r="E16" s="178"/>
      <c r="F16" s="178"/>
      <c r="G16" s="178"/>
      <c r="H16" s="178"/>
      <c r="I16" s="178"/>
    </row>
    <row r="17" spans="1:9" ht="15">
      <c r="A17" s="177" t="s">
        <v>1</v>
      </c>
      <c r="B17" s="178"/>
      <c r="C17" s="178"/>
      <c r="D17" s="178"/>
      <c r="E17" s="178"/>
      <c r="F17" s="178"/>
      <c r="G17" s="178"/>
      <c r="H17" s="178"/>
      <c r="I17" s="178"/>
    </row>
    <row r="18" spans="1:9" s="110" customFormat="1" ht="15">
      <c r="A18" s="179" t="s">
        <v>249</v>
      </c>
      <c r="B18" s="178"/>
      <c r="C18" s="178"/>
      <c r="D18" s="178"/>
      <c r="E18" s="178"/>
      <c r="F18" s="178"/>
      <c r="G18" s="178"/>
      <c r="H18" s="178"/>
      <c r="I18" s="178"/>
    </row>
    <row r="19" spans="1:9" s="113" customFormat="1" ht="49.5" customHeight="1">
      <c r="A19" s="147" t="s">
        <v>2</v>
      </c>
      <c r="B19" s="147"/>
      <c r="C19" s="147" t="s">
        <v>3</v>
      </c>
      <c r="D19" s="172"/>
      <c r="E19" s="172"/>
      <c r="F19" s="172"/>
      <c r="G19" s="112" t="s">
        <v>137</v>
      </c>
      <c r="H19" s="112" t="s">
        <v>138</v>
      </c>
      <c r="I19" s="112" t="s">
        <v>139</v>
      </c>
    </row>
    <row r="20" spans="1:9" ht="15.75">
      <c r="A20" s="114" t="s">
        <v>7</v>
      </c>
      <c r="B20" s="115" t="s">
        <v>140</v>
      </c>
      <c r="C20" s="175" t="s">
        <v>140</v>
      </c>
      <c r="D20" s="176"/>
      <c r="E20" s="176"/>
      <c r="F20" s="176"/>
      <c r="G20" s="115"/>
      <c r="H20" s="115">
        <f>H21+H26+H27</f>
        <v>860031.4299999998</v>
      </c>
      <c r="I20" s="115">
        <f>I21+I26+I27</f>
        <v>926206</v>
      </c>
    </row>
    <row r="21" spans="1:9" ht="15.75">
      <c r="A21" s="117" t="s">
        <v>9</v>
      </c>
      <c r="B21" s="118" t="s">
        <v>141</v>
      </c>
      <c r="C21" s="174" t="s">
        <v>141</v>
      </c>
      <c r="D21" s="174"/>
      <c r="E21" s="174"/>
      <c r="F21" s="174"/>
      <c r="G21" s="118"/>
      <c r="H21" s="115">
        <f>SUM(H22:H25)</f>
        <v>860031.4299999998</v>
      </c>
      <c r="I21" s="115">
        <f>SUM(I22:I25)</f>
        <v>926206</v>
      </c>
    </row>
    <row r="22" spans="1:9" ht="15.75">
      <c r="A22" s="117" t="s">
        <v>142</v>
      </c>
      <c r="B22" s="118" t="s">
        <v>61</v>
      </c>
      <c r="C22" s="174" t="s">
        <v>61</v>
      </c>
      <c r="D22" s="174"/>
      <c r="E22" s="174"/>
      <c r="F22" s="174"/>
      <c r="G22" s="118"/>
      <c r="H22" s="119">
        <v>606421.61</v>
      </c>
      <c r="I22" s="119">
        <v>620998</v>
      </c>
    </row>
    <row r="23" spans="1:9" ht="15.75">
      <c r="A23" s="117" t="s">
        <v>143</v>
      </c>
      <c r="B23" s="120" t="s">
        <v>144</v>
      </c>
      <c r="C23" s="171" t="s">
        <v>144</v>
      </c>
      <c r="D23" s="171"/>
      <c r="E23" s="171"/>
      <c r="F23" s="171"/>
      <c r="G23" s="120"/>
      <c r="H23" s="115">
        <v>244242.55</v>
      </c>
      <c r="I23" s="115">
        <v>266292</v>
      </c>
    </row>
    <row r="24" spans="1:9" ht="15.75">
      <c r="A24" s="117" t="s">
        <v>145</v>
      </c>
      <c r="B24" s="118" t="s">
        <v>146</v>
      </c>
      <c r="C24" s="171" t="s">
        <v>146</v>
      </c>
      <c r="D24" s="171"/>
      <c r="E24" s="171"/>
      <c r="F24" s="171"/>
      <c r="G24" s="118"/>
      <c r="H24" s="115">
        <v>5114.19</v>
      </c>
      <c r="I24" s="115">
        <v>33848</v>
      </c>
    </row>
    <row r="25" spans="1:9" ht="15.75">
      <c r="A25" s="117" t="s">
        <v>147</v>
      </c>
      <c r="B25" s="120" t="s">
        <v>148</v>
      </c>
      <c r="C25" s="171" t="s">
        <v>148</v>
      </c>
      <c r="D25" s="171"/>
      <c r="E25" s="171"/>
      <c r="F25" s="171"/>
      <c r="G25" s="120"/>
      <c r="H25" s="115">
        <v>4253.08</v>
      </c>
      <c r="I25" s="115">
        <v>5068</v>
      </c>
    </row>
    <row r="26" spans="1:9" ht="15.75">
      <c r="A26" s="117" t="s">
        <v>16</v>
      </c>
      <c r="B26" s="118" t="s">
        <v>149</v>
      </c>
      <c r="C26" s="171" t="s">
        <v>149</v>
      </c>
      <c r="D26" s="171"/>
      <c r="E26" s="171"/>
      <c r="F26" s="171"/>
      <c r="G26" s="118"/>
      <c r="H26" s="115"/>
      <c r="I26" s="115"/>
    </row>
    <row r="27" spans="1:9" ht="15.75">
      <c r="A27" s="117" t="s">
        <v>36</v>
      </c>
      <c r="B27" s="118" t="s">
        <v>150</v>
      </c>
      <c r="C27" s="171" t="s">
        <v>150</v>
      </c>
      <c r="D27" s="171"/>
      <c r="E27" s="171"/>
      <c r="F27" s="171"/>
      <c r="G27" s="118"/>
      <c r="H27" s="115">
        <f>H28+H29</f>
        <v>0</v>
      </c>
      <c r="I27" s="115">
        <f>I28+I29</f>
        <v>0</v>
      </c>
    </row>
    <row r="28" spans="1:9" ht="15.75">
      <c r="A28" s="117" t="s">
        <v>151</v>
      </c>
      <c r="B28" s="120" t="s">
        <v>152</v>
      </c>
      <c r="C28" s="171" t="s">
        <v>152</v>
      </c>
      <c r="D28" s="171"/>
      <c r="E28" s="171"/>
      <c r="F28" s="171"/>
      <c r="G28" s="120"/>
      <c r="H28" s="115"/>
      <c r="I28" s="115"/>
    </row>
    <row r="29" spans="1:9" ht="15.75">
      <c r="A29" s="117" t="s">
        <v>153</v>
      </c>
      <c r="B29" s="120" t="s">
        <v>154</v>
      </c>
      <c r="C29" s="171" t="s">
        <v>154</v>
      </c>
      <c r="D29" s="171"/>
      <c r="E29" s="171"/>
      <c r="F29" s="171"/>
      <c r="G29" s="120"/>
      <c r="H29" s="115"/>
      <c r="I29" s="115"/>
    </row>
    <row r="30" spans="1:9" ht="15.75">
      <c r="A30" s="114" t="s">
        <v>46</v>
      </c>
      <c r="B30" s="115" t="s">
        <v>155</v>
      </c>
      <c r="C30" s="175" t="s">
        <v>155</v>
      </c>
      <c r="D30" s="175"/>
      <c r="E30" s="175"/>
      <c r="F30" s="175"/>
      <c r="G30" s="115"/>
      <c r="H30" s="115">
        <f>SUM(H31:H44)</f>
        <v>860479.52</v>
      </c>
      <c r="I30" s="115">
        <f>SUM(I31:I44)</f>
        <v>929238</v>
      </c>
    </row>
    <row r="31" spans="1:9" ht="15.75">
      <c r="A31" s="117" t="s">
        <v>9</v>
      </c>
      <c r="B31" s="118" t="s">
        <v>156</v>
      </c>
      <c r="C31" s="171" t="s">
        <v>157</v>
      </c>
      <c r="D31" s="173"/>
      <c r="E31" s="173"/>
      <c r="F31" s="173"/>
      <c r="G31" s="118"/>
      <c r="H31" s="120">
        <v>695842.82</v>
      </c>
      <c r="I31" s="120">
        <v>720095</v>
      </c>
    </row>
    <row r="32" spans="1:9" ht="15.75">
      <c r="A32" s="117" t="s">
        <v>16</v>
      </c>
      <c r="B32" s="118" t="s">
        <v>158</v>
      </c>
      <c r="C32" s="171" t="s">
        <v>159</v>
      </c>
      <c r="D32" s="173"/>
      <c r="E32" s="173"/>
      <c r="F32" s="173"/>
      <c r="G32" s="118"/>
      <c r="H32" s="120">
        <v>15774.53</v>
      </c>
      <c r="I32" s="120">
        <v>16158</v>
      </c>
    </row>
    <row r="33" spans="1:9" ht="15.75">
      <c r="A33" s="117" t="s">
        <v>36</v>
      </c>
      <c r="B33" s="118" t="s">
        <v>160</v>
      </c>
      <c r="C33" s="171" t="s">
        <v>161</v>
      </c>
      <c r="D33" s="173"/>
      <c r="E33" s="173"/>
      <c r="F33" s="173"/>
      <c r="G33" s="118"/>
      <c r="H33" s="120">
        <v>66060.78</v>
      </c>
      <c r="I33" s="120">
        <v>68787</v>
      </c>
    </row>
    <row r="34" spans="1:9" ht="15.75">
      <c r="A34" s="117" t="s">
        <v>44</v>
      </c>
      <c r="B34" s="118" t="s">
        <v>162</v>
      </c>
      <c r="C34" s="174" t="s">
        <v>163</v>
      </c>
      <c r="D34" s="173"/>
      <c r="E34" s="173"/>
      <c r="F34" s="173"/>
      <c r="G34" s="118"/>
      <c r="H34" s="120">
        <v>0</v>
      </c>
      <c r="I34" s="120">
        <v>28781</v>
      </c>
    </row>
    <row r="35" spans="1:9" ht="15.75">
      <c r="A35" s="117" t="s">
        <v>56</v>
      </c>
      <c r="B35" s="118" t="s">
        <v>164</v>
      </c>
      <c r="C35" s="174" t="s">
        <v>165</v>
      </c>
      <c r="D35" s="173"/>
      <c r="E35" s="173"/>
      <c r="F35" s="173"/>
      <c r="G35" s="118"/>
      <c r="H35" s="120">
        <v>16883.9</v>
      </c>
      <c r="I35" s="120">
        <v>18312</v>
      </c>
    </row>
    <row r="36" spans="1:9" ht="15.75">
      <c r="A36" s="117" t="s">
        <v>166</v>
      </c>
      <c r="B36" s="118" t="s">
        <v>167</v>
      </c>
      <c r="C36" s="174" t="s">
        <v>168</v>
      </c>
      <c r="D36" s="173"/>
      <c r="E36" s="173"/>
      <c r="F36" s="173"/>
      <c r="G36" s="118"/>
      <c r="H36" s="120">
        <v>103</v>
      </c>
      <c r="I36" s="120">
        <v>1079</v>
      </c>
    </row>
    <row r="37" spans="1:9" ht="15.75">
      <c r="A37" s="117" t="s">
        <v>169</v>
      </c>
      <c r="B37" s="118" t="s">
        <v>170</v>
      </c>
      <c r="C37" s="174" t="s">
        <v>171</v>
      </c>
      <c r="D37" s="173"/>
      <c r="E37" s="173"/>
      <c r="F37" s="173"/>
      <c r="G37" s="118"/>
      <c r="H37" s="120">
        <v>666.29</v>
      </c>
      <c r="I37" s="120">
        <v>2943</v>
      </c>
    </row>
    <row r="38" spans="1:9" ht="15.75">
      <c r="A38" s="117" t="s">
        <v>172</v>
      </c>
      <c r="B38" s="118" t="s">
        <v>173</v>
      </c>
      <c r="C38" s="171" t="s">
        <v>173</v>
      </c>
      <c r="D38" s="173"/>
      <c r="E38" s="173"/>
      <c r="F38" s="173"/>
      <c r="G38" s="118"/>
      <c r="H38" s="120">
        <v>0</v>
      </c>
      <c r="I38" s="120"/>
    </row>
    <row r="39" spans="1:9" ht="15.75">
      <c r="A39" s="117" t="s">
        <v>174</v>
      </c>
      <c r="B39" s="118" t="s">
        <v>175</v>
      </c>
      <c r="C39" s="174" t="s">
        <v>175</v>
      </c>
      <c r="D39" s="173"/>
      <c r="E39" s="173"/>
      <c r="F39" s="173"/>
      <c r="G39" s="118"/>
      <c r="H39" s="120">
        <v>7272.95</v>
      </c>
      <c r="I39" s="120">
        <v>9810</v>
      </c>
    </row>
    <row r="40" spans="1:9" ht="15.75" customHeight="1">
      <c r="A40" s="117" t="s">
        <v>176</v>
      </c>
      <c r="B40" s="118" t="s">
        <v>177</v>
      </c>
      <c r="C40" s="171" t="s">
        <v>178</v>
      </c>
      <c r="D40" s="172"/>
      <c r="E40" s="172"/>
      <c r="F40" s="172"/>
      <c r="G40" s="118"/>
      <c r="H40" s="120">
        <v>56450.05</v>
      </c>
      <c r="I40" s="120">
        <v>60828</v>
      </c>
    </row>
    <row r="41" spans="1:9" ht="15.75" customHeight="1">
      <c r="A41" s="117" t="s">
        <v>179</v>
      </c>
      <c r="B41" s="118" t="s">
        <v>180</v>
      </c>
      <c r="C41" s="171" t="s">
        <v>181</v>
      </c>
      <c r="D41" s="173"/>
      <c r="E41" s="173"/>
      <c r="F41" s="173"/>
      <c r="G41" s="118"/>
      <c r="H41" s="120"/>
      <c r="I41" s="120"/>
    </row>
    <row r="42" spans="1:9" ht="15.75">
      <c r="A42" s="117" t="s">
        <v>182</v>
      </c>
      <c r="B42" s="118" t="s">
        <v>183</v>
      </c>
      <c r="C42" s="171" t="s">
        <v>184</v>
      </c>
      <c r="D42" s="173"/>
      <c r="E42" s="173"/>
      <c r="F42" s="173"/>
      <c r="G42" s="118"/>
      <c r="H42" s="120"/>
      <c r="I42" s="120"/>
    </row>
    <row r="43" spans="1:9" ht="15.75">
      <c r="A43" s="117" t="s">
        <v>185</v>
      </c>
      <c r="B43" s="118" t="s">
        <v>186</v>
      </c>
      <c r="C43" s="171" t="s">
        <v>187</v>
      </c>
      <c r="D43" s="173"/>
      <c r="E43" s="173"/>
      <c r="F43" s="173"/>
      <c r="G43" s="118"/>
      <c r="H43" s="120">
        <v>1425.2</v>
      </c>
      <c r="I43" s="120">
        <v>2445</v>
      </c>
    </row>
    <row r="44" spans="1:9" ht="15.75">
      <c r="A44" s="117" t="s">
        <v>188</v>
      </c>
      <c r="B44" s="118" t="s">
        <v>189</v>
      </c>
      <c r="C44" s="158" t="s">
        <v>190</v>
      </c>
      <c r="D44" s="159"/>
      <c r="E44" s="159"/>
      <c r="F44" s="160"/>
      <c r="G44" s="118"/>
      <c r="H44" s="121"/>
      <c r="I44" s="121"/>
    </row>
    <row r="45" spans="1:9" ht="15.75">
      <c r="A45" s="115" t="s">
        <v>48</v>
      </c>
      <c r="B45" s="122" t="s">
        <v>191</v>
      </c>
      <c r="C45" s="163" t="s">
        <v>191</v>
      </c>
      <c r="D45" s="164"/>
      <c r="E45" s="164"/>
      <c r="F45" s="165"/>
      <c r="G45" s="122"/>
      <c r="H45" s="116">
        <f>H20-H30</f>
        <v>-448.09000000020023</v>
      </c>
      <c r="I45" s="116">
        <f>I20-I30</f>
        <v>-3032</v>
      </c>
    </row>
    <row r="46" spans="1:9" ht="15.75">
      <c r="A46" s="115" t="s">
        <v>59</v>
      </c>
      <c r="B46" s="115" t="s">
        <v>192</v>
      </c>
      <c r="C46" s="169" t="s">
        <v>192</v>
      </c>
      <c r="D46" s="164"/>
      <c r="E46" s="164"/>
      <c r="F46" s="165"/>
      <c r="G46" s="116"/>
      <c r="H46" s="116">
        <f>H47-H48-H49</f>
        <v>773.96</v>
      </c>
      <c r="I46" s="116">
        <f>I47-I48-I49</f>
        <v>3137</v>
      </c>
    </row>
    <row r="47" spans="1:9" ht="15.75">
      <c r="A47" s="120" t="s">
        <v>104</v>
      </c>
      <c r="B47" s="118" t="s">
        <v>193</v>
      </c>
      <c r="C47" s="158" t="s">
        <v>194</v>
      </c>
      <c r="D47" s="159"/>
      <c r="E47" s="159"/>
      <c r="F47" s="160"/>
      <c r="G47" s="115"/>
      <c r="H47" s="121">
        <v>1478.77</v>
      </c>
      <c r="I47" s="121">
        <v>3137</v>
      </c>
    </row>
    <row r="48" spans="1:9" ht="15.75">
      <c r="A48" s="120" t="s">
        <v>16</v>
      </c>
      <c r="B48" s="118" t="s">
        <v>195</v>
      </c>
      <c r="C48" s="158" t="s">
        <v>195</v>
      </c>
      <c r="D48" s="159"/>
      <c r="E48" s="159"/>
      <c r="F48" s="160"/>
      <c r="G48" s="115"/>
      <c r="H48" s="121"/>
      <c r="I48" s="121"/>
    </row>
    <row r="49" spans="1:9" ht="15.75">
      <c r="A49" s="120" t="s">
        <v>196</v>
      </c>
      <c r="B49" s="118" t="s">
        <v>197</v>
      </c>
      <c r="C49" s="158" t="s">
        <v>198</v>
      </c>
      <c r="D49" s="159"/>
      <c r="E49" s="159"/>
      <c r="F49" s="160"/>
      <c r="G49" s="115"/>
      <c r="H49" s="121">
        <v>704.81</v>
      </c>
      <c r="I49" s="121"/>
    </row>
    <row r="50" spans="1:9" ht="15.75">
      <c r="A50" s="115" t="s">
        <v>64</v>
      </c>
      <c r="B50" s="122" t="s">
        <v>199</v>
      </c>
      <c r="C50" s="163" t="s">
        <v>199</v>
      </c>
      <c r="D50" s="164"/>
      <c r="E50" s="164"/>
      <c r="F50" s="165"/>
      <c r="G50" s="116"/>
      <c r="H50" s="116">
        <v>-0.85</v>
      </c>
      <c r="I50" s="116"/>
    </row>
    <row r="51" spans="1:9" ht="30" customHeight="1">
      <c r="A51" s="115" t="s">
        <v>76</v>
      </c>
      <c r="B51" s="122" t="s">
        <v>200</v>
      </c>
      <c r="C51" s="170" t="s">
        <v>200</v>
      </c>
      <c r="D51" s="167"/>
      <c r="E51" s="167"/>
      <c r="F51" s="168"/>
      <c r="G51" s="116"/>
      <c r="H51" s="116"/>
      <c r="I51" s="116"/>
    </row>
    <row r="52" spans="1:9" ht="15.75">
      <c r="A52" s="115" t="s">
        <v>88</v>
      </c>
      <c r="B52" s="122" t="s">
        <v>201</v>
      </c>
      <c r="C52" s="163" t="s">
        <v>201</v>
      </c>
      <c r="D52" s="164"/>
      <c r="E52" s="164"/>
      <c r="F52" s="165"/>
      <c r="G52" s="116"/>
      <c r="H52" s="116"/>
      <c r="I52" s="116"/>
    </row>
    <row r="53" spans="1:9" ht="30" customHeight="1">
      <c r="A53" s="115" t="s">
        <v>202</v>
      </c>
      <c r="B53" s="115" t="s">
        <v>203</v>
      </c>
      <c r="C53" s="166" t="s">
        <v>203</v>
      </c>
      <c r="D53" s="167"/>
      <c r="E53" s="167"/>
      <c r="F53" s="168"/>
      <c r="G53" s="116"/>
      <c r="H53" s="116">
        <f>H45+H46+H50</f>
        <v>325.0199999997998</v>
      </c>
      <c r="I53" s="116">
        <f>I45+I46+I50</f>
        <v>105</v>
      </c>
    </row>
    <row r="54" spans="1:9" ht="15.75">
      <c r="A54" s="115" t="s">
        <v>9</v>
      </c>
      <c r="B54" s="115" t="s">
        <v>204</v>
      </c>
      <c r="C54" s="169" t="s">
        <v>204</v>
      </c>
      <c r="D54" s="164"/>
      <c r="E54" s="164"/>
      <c r="F54" s="165"/>
      <c r="G54" s="116"/>
      <c r="H54" s="116"/>
      <c r="I54" s="115"/>
    </row>
    <row r="55" spans="1:9" ht="15.75">
      <c r="A55" s="115" t="s">
        <v>205</v>
      </c>
      <c r="B55" s="122" t="s">
        <v>206</v>
      </c>
      <c r="C55" s="163" t="s">
        <v>206</v>
      </c>
      <c r="D55" s="164"/>
      <c r="E55" s="164"/>
      <c r="F55" s="165"/>
      <c r="G55" s="116"/>
      <c r="H55" s="116">
        <f>H53</f>
        <v>325.0199999997998</v>
      </c>
      <c r="I55" s="115">
        <f>I53</f>
        <v>105</v>
      </c>
    </row>
    <row r="56" spans="1:9" ht="15.75">
      <c r="A56" s="120" t="s">
        <v>9</v>
      </c>
      <c r="B56" s="118" t="s">
        <v>207</v>
      </c>
      <c r="C56" s="158" t="s">
        <v>207</v>
      </c>
      <c r="D56" s="159"/>
      <c r="E56" s="159"/>
      <c r="F56" s="160"/>
      <c r="G56" s="121"/>
      <c r="H56" s="121"/>
      <c r="I56" s="120"/>
    </row>
    <row r="57" spans="1:9" ht="15.75">
      <c r="A57" s="120" t="s">
        <v>16</v>
      </c>
      <c r="B57" s="118" t="s">
        <v>208</v>
      </c>
      <c r="C57" s="158" t="s">
        <v>208</v>
      </c>
      <c r="D57" s="159"/>
      <c r="E57" s="159"/>
      <c r="F57" s="160"/>
      <c r="G57" s="121"/>
      <c r="H57" s="121"/>
      <c r="I57" s="120"/>
    </row>
    <row r="58" spans="1:9" ht="12.75">
      <c r="A58" s="123"/>
      <c r="B58" s="123"/>
      <c r="C58" s="123"/>
      <c r="D58" s="123"/>
      <c r="G58" s="124"/>
      <c r="H58" s="124"/>
      <c r="I58" s="124"/>
    </row>
    <row r="59" spans="1:9" ht="15.75" customHeight="1">
      <c r="A59" s="162" t="s">
        <v>253</v>
      </c>
      <c r="B59" s="162"/>
      <c r="C59" s="162"/>
      <c r="D59" s="125"/>
      <c r="E59" s="125"/>
      <c r="F59" s="126"/>
      <c r="G59" s="126"/>
      <c r="H59" s="161" t="s">
        <v>254</v>
      </c>
      <c r="I59" s="161"/>
    </row>
    <row r="60" spans="1:9" s="110" customFormat="1" ht="34.5" customHeight="1">
      <c r="A60" s="156" t="s">
        <v>209</v>
      </c>
      <c r="B60" s="156"/>
      <c r="C60" s="156"/>
      <c r="D60" s="156"/>
      <c r="E60" s="156"/>
      <c r="F60" s="156"/>
      <c r="G60" s="156"/>
      <c r="H60" s="157" t="s">
        <v>114</v>
      </c>
      <c r="I60" s="157"/>
    </row>
  </sheetData>
  <mergeCells count="58"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6:I16"/>
    <mergeCell ref="A17:I17"/>
    <mergeCell ref="A18:I18"/>
    <mergeCell ref="A19:B19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A60:G60"/>
    <mergeCell ref="H60:I60"/>
    <mergeCell ref="C56:F56"/>
    <mergeCell ref="C57:F57"/>
    <mergeCell ref="H59:I59"/>
    <mergeCell ref="A59:C59"/>
  </mergeCells>
  <printOptions/>
  <pageMargins left="0.85" right="0.75" top="0.18" bottom="0.2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apas18"/>
  <dimension ref="A1:G121"/>
  <sheetViews>
    <sheetView showGridLines="0" zoomScaleSheetLayoutView="100" workbookViewId="0" topLeftCell="A47">
      <selection activeCell="D21" sqref="D21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5.421875" style="12" customWidth="1"/>
    <col min="5" max="5" width="7.7109375" style="43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74"/>
      <c r="B1" s="43"/>
      <c r="C1" s="43"/>
      <c r="D1" s="43"/>
      <c r="E1" s="75"/>
      <c r="F1" s="74"/>
      <c r="G1" s="74"/>
    </row>
    <row r="2" spans="4:7" ht="12.75">
      <c r="D2" s="96"/>
      <c r="E2" s="142" t="s">
        <v>95</v>
      </c>
      <c r="F2" s="143"/>
      <c r="G2" s="143"/>
    </row>
    <row r="3" spans="4:7" ht="12.75">
      <c r="D3" s="96"/>
      <c r="E3" s="144" t="s">
        <v>115</v>
      </c>
      <c r="F3" s="145"/>
      <c r="G3" s="145"/>
    </row>
    <row r="5" spans="1:7" ht="12.75">
      <c r="A5" s="180" t="s">
        <v>94</v>
      </c>
      <c r="B5" s="181"/>
      <c r="C5" s="181"/>
      <c r="D5" s="181"/>
      <c r="E5" s="181"/>
      <c r="F5" s="182"/>
      <c r="G5" s="182"/>
    </row>
    <row r="6" spans="1:7" ht="12.75">
      <c r="A6" s="145"/>
      <c r="B6" s="145"/>
      <c r="C6" s="145"/>
      <c r="D6" s="145"/>
      <c r="E6" s="145"/>
      <c r="F6" s="145"/>
      <c r="G6" s="145"/>
    </row>
    <row r="7" spans="1:7" ht="15.75" customHeight="1">
      <c r="A7" s="146" t="s">
        <v>250</v>
      </c>
      <c r="B7" s="146"/>
      <c r="C7" s="146"/>
      <c r="D7" s="146"/>
      <c r="E7" s="146"/>
      <c r="F7" s="146"/>
      <c r="G7" s="146"/>
    </row>
    <row r="8" spans="1:7" ht="12.75">
      <c r="A8" s="180" t="s">
        <v>246</v>
      </c>
      <c r="B8" s="181"/>
      <c r="C8" s="181"/>
      <c r="D8" s="181"/>
      <c r="E8" s="181"/>
      <c r="F8" s="182"/>
      <c r="G8" s="182"/>
    </row>
    <row r="9" spans="1:7" ht="12.75" customHeight="1">
      <c r="A9" s="186" t="s">
        <v>251</v>
      </c>
      <c r="B9" s="186"/>
      <c r="C9" s="186"/>
      <c r="D9" s="186"/>
      <c r="E9" s="186"/>
      <c r="F9" s="186"/>
      <c r="G9" s="186"/>
    </row>
    <row r="10" spans="1:7" ht="12.75">
      <c r="A10" s="189" t="s">
        <v>247</v>
      </c>
      <c r="B10" s="190"/>
      <c r="C10" s="190"/>
      <c r="D10" s="190"/>
      <c r="E10" s="190"/>
      <c r="F10" s="191"/>
      <c r="G10" s="191"/>
    </row>
    <row r="11" spans="1:7" ht="12.75">
      <c r="A11" s="191"/>
      <c r="B11" s="191"/>
      <c r="C11" s="191"/>
      <c r="D11" s="191"/>
      <c r="E11" s="191"/>
      <c r="F11" s="191"/>
      <c r="G11" s="191"/>
    </row>
    <row r="12" spans="1:5" ht="12.75">
      <c r="A12" s="187"/>
      <c r="B12" s="188"/>
      <c r="C12" s="188"/>
      <c r="D12" s="188"/>
      <c r="E12" s="188"/>
    </row>
    <row r="13" spans="1:7" s="137" customFormat="1" ht="15.75">
      <c r="A13" s="146" t="s">
        <v>0</v>
      </c>
      <c r="B13" s="192"/>
      <c r="C13" s="192"/>
      <c r="D13" s="192"/>
      <c r="E13" s="192"/>
      <c r="F13" s="193"/>
      <c r="G13" s="193"/>
    </row>
    <row r="14" spans="1:7" s="137" customFormat="1" ht="15.75">
      <c r="A14" s="146" t="s">
        <v>252</v>
      </c>
      <c r="B14" s="192"/>
      <c r="C14" s="192"/>
      <c r="D14" s="192"/>
      <c r="E14" s="192"/>
      <c r="F14" s="193"/>
      <c r="G14" s="193"/>
    </row>
    <row r="15" spans="1:7" ht="12.75">
      <c r="A15" s="8"/>
      <c r="B15" s="64"/>
      <c r="C15" s="64"/>
      <c r="D15" s="64"/>
      <c r="E15" s="64"/>
      <c r="F15" s="65"/>
      <c r="G15" s="65"/>
    </row>
    <row r="16" spans="1:7" ht="12.75">
      <c r="A16" s="194" t="s">
        <v>256</v>
      </c>
      <c r="B16" s="195"/>
      <c r="C16" s="195"/>
      <c r="D16" s="195"/>
      <c r="E16" s="195"/>
      <c r="F16" s="196"/>
      <c r="G16" s="196"/>
    </row>
    <row r="17" spans="1:7" ht="12.75">
      <c r="A17" s="194" t="s">
        <v>1</v>
      </c>
      <c r="B17" s="194"/>
      <c r="C17" s="194"/>
      <c r="D17" s="194"/>
      <c r="E17" s="194"/>
      <c r="F17" s="196"/>
      <c r="G17" s="196"/>
    </row>
    <row r="18" spans="1:7" ht="12.75" customHeight="1">
      <c r="A18" s="8"/>
      <c r="B18" s="9"/>
      <c r="C18" s="9"/>
      <c r="D18" s="197" t="s">
        <v>126</v>
      </c>
      <c r="E18" s="197"/>
      <c r="F18" s="197"/>
      <c r="G18" s="197"/>
    </row>
    <row r="19" spans="1:7" ht="67.5" customHeight="1">
      <c r="A19" s="3" t="s">
        <v>2</v>
      </c>
      <c r="B19" s="183" t="s">
        <v>3</v>
      </c>
      <c r="C19" s="184"/>
      <c r="D19" s="185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2"/>
      <c r="D20" s="14"/>
      <c r="E20" s="5"/>
      <c r="F20" s="129">
        <f>F21+F27+F38+F39</f>
        <v>1262265.56</v>
      </c>
      <c r="G20" s="129">
        <f>G21+G27+G38+G39</f>
        <v>1278040.0899999999</v>
      </c>
    </row>
    <row r="21" spans="1:7" s="12" customFormat="1" ht="12.75" customHeight="1">
      <c r="A21" s="31" t="s">
        <v>9</v>
      </c>
      <c r="B21" s="35" t="s">
        <v>97</v>
      </c>
      <c r="C21" s="16"/>
      <c r="D21" s="17"/>
      <c r="E21" s="24"/>
      <c r="F21" s="128">
        <f>SUM(F22:F26)</f>
        <v>223.92</v>
      </c>
      <c r="G21" s="128">
        <f>SUM(G22:G26)</f>
        <v>265.95</v>
      </c>
    </row>
    <row r="22" spans="1:7" s="12" customFormat="1" ht="12.75" customHeight="1">
      <c r="A22" s="24" t="s">
        <v>10</v>
      </c>
      <c r="B22" s="7"/>
      <c r="C22" s="44" t="s">
        <v>11</v>
      </c>
      <c r="D22" s="26"/>
      <c r="E22" s="91"/>
      <c r="F22" s="128"/>
      <c r="G22" s="128"/>
    </row>
    <row r="23" spans="1:7" s="12" customFormat="1" ht="12.75" customHeight="1">
      <c r="A23" s="24" t="s">
        <v>12</v>
      </c>
      <c r="B23" s="7"/>
      <c r="C23" s="44" t="s">
        <v>117</v>
      </c>
      <c r="D23" s="30"/>
      <c r="E23" s="92"/>
      <c r="F23" s="128">
        <v>0</v>
      </c>
      <c r="G23" s="128">
        <v>0</v>
      </c>
    </row>
    <row r="24" spans="1:7" s="12" customFormat="1" ht="12.75" customHeight="1">
      <c r="A24" s="24" t="s">
        <v>13</v>
      </c>
      <c r="B24" s="7"/>
      <c r="C24" s="44" t="s">
        <v>14</v>
      </c>
      <c r="D24" s="30"/>
      <c r="E24" s="92"/>
      <c r="F24" s="128">
        <v>223.92</v>
      </c>
      <c r="G24" s="128">
        <v>265.95</v>
      </c>
    </row>
    <row r="25" spans="1:7" s="12" customFormat="1" ht="12.75" customHeight="1">
      <c r="A25" s="24" t="s">
        <v>15</v>
      </c>
      <c r="B25" s="7"/>
      <c r="C25" s="44" t="s">
        <v>122</v>
      </c>
      <c r="D25" s="30"/>
      <c r="E25" s="31"/>
      <c r="F25" s="128"/>
      <c r="G25" s="128"/>
    </row>
    <row r="26" spans="1:7" s="12" customFormat="1" ht="12.75" customHeight="1">
      <c r="A26" s="78" t="s">
        <v>93</v>
      </c>
      <c r="B26" s="7"/>
      <c r="C26" s="25" t="s">
        <v>82</v>
      </c>
      <c r="D26" s="26"/>
      <c r="E26" s="31"/>
      <c r="F26" s="128"/>
      <c r="G26" s="128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31"/>
      <c r="F27" s="128">
        <f>SUM(F28:F37)</f>
        <v>1262041.6400000001</v>
      </c>
      <c r="G27" s="128">
        <f>SUM(G28:G37)</f>
        <v>1277774.14</v>
      </c>
    </row>
    <row r="28" spans="1:7" s="12" customFormat="1" ht="12.75" customHeight="1">
      <c r="A28" s="24" t="s">
        <v>18</v>
      </c>
      <c r="B28" s="7"/>
      <c r="C28" s="44" t="s">
        <v>19</v>
      </c>
      <c r="D28" s="30"/>
      <c r="E28" s="92"/>
      <c r="F28" s="128"/>
      <c r="G28" s="128"/>
    </row>
    <row r="29" spans="1:7" s="12" customFormat="1" ht="12.75" customHeight="1">
      <c r="A29" s="24" t="s">
        <v>20</v>
      </c>
      <c r="B29" s="7"/>
      <c r="C29" s="44" t="s">
        <v>21</v>
      </c>
      <c r="D29" s="30"/>
      <c r="E29" s="92"/>
      <c r="F29" s="128">
        <v>1242399.07</v>
      </c>
      <c r="G29" s="128">
        <v>1251696.52</v>
      </c>
    </row>
    <row r="30" spans="1:7" s="12" customFormat="1" ht="12.75" customHeight="1">
      <c r="A30" s="24" t="s">
        <v>22</v>
      </c>
      <c r="B30" s="7"/>
      <c r="C30" s="44" t="s">
        <v>23</v>
      </c>
      <c r="D30" s="30"/>
      <c r="E30" s="92"/>
      <c r="F30" s="128"/>
      <c r="G30" s="128"/>
    </row>
    <row r="31" spans="1:7" s="12" customFormat="1" ht="12.75" customHeight="1">
      <c r="A31" s="24" t="s">
        <v>24</v>
      </c>
      <c r="B31" s="7"/>
      <c r="C31" s="44" t="s">
        <v>25</v>
      </c>
      <c r="D31" s="30"/>
      <c r="E31" s="92"/>
      <c r="F31" s="128"/>
      <c r="G31" s="128"/>
    </row>
    <row r="32" spans="1:7" s="12" customFormat="1" ht="12.75" customHeight="1">
      <c r="A32" s="24" t="s">
        <v>26</v>
      </c>
      <c r="B32" s="7"/>
      <c r="C32" s="44" t="s">
        <v>27</v>
      </c>
      <c r="D32" s="30"/>
      <c r="E32" s="92"/>
      <c r="F32" s="128">
        <v>7059.77</v>
      </c>
      <c r="G32" s="128">
        <v>8959.67</v>
      </c>
    </row>
    <row r="33" spans="1:7" s="12" customFormat="1" ht="12.75" customHeight="1">
      <c r="A33" s="24" t="s">
        <v>28</v>
      </c>
      <c r="B33" s="7"/>
      <c r="C33" s="44" t="s">
        <v>29</v>
      </c>
      <c r="D33" s="30"/>
      <c r="E33" s="92"/>
      <c r="F33" s="128"/>
      <c r="G33" s="128"/>
    </row>
    <row r="34" spans="1:7" s="12" customFormat="1" ht="12.75" customHeight="1">
      <c r="A34" s="24" t="s">
        <v>30</v>
      </c>
      <c r="B34" s="7"/>
      <c r="C34" s="44" t="s">
        <v>31</v>
      </c>
      <c r="D34" s="30"/>
      <c r="E34" s="92"/>
      <c r="F34" s="128"/>
      <c r="G34" s="128"/>
    </row>
    <row r="35" spans="1:7" s="12" customFormat="1" ht="12.75" customHeight="1">
      <c r="A35" s="24" t="s">
        <v>32</v>
      </c>
      <c r="B35" s="7"/>
      <c r="C35" s="44" t="s">
        <v>33</v>
      </c>
      <c r="D35" s="30"/>
      <c r="E35" s="92"/>
      <c r="F35" s="128">
        <v>9334.43</v>
      </c>
      <c r="G35" s="128">
        <v>13330.48</v>
      </c>
    </row>
    <row r="36" spans="1:7" s="12" customFormat="1" ht="12.75" customHeight="1">
      <c r="A36" s="24" t="s">
        <v>34</v>
      </c>
      <c r="B36" s="27"/>
      <c r="C36" s="46" t="s">
        <v>116</v>
      </c>
      <c r="D36" s="47"/>
      <c r="E36" s="92"/>
      <c r="F36" s="128">
        <v>3248.37</v>
      </c>
      <c r="G36" s="128">
        <v>3787.47</v>
      </c>
    </row>
    <row r="37" spans="1:7" s="12" customFormat="1" ht="12.75" customHeight="1">
      <c r="A37" s="24" t="s">
        <v>35</v>
      </c>
      <c r="B37" s="7"/>
      <c r="C37" s="44" t="s">
        <v>125</v>
      </c>
      <c r="D37" s="30"/>
      <c r="E37" s="31"/>
      <c r="F37" s="128"/>
      <c r="G37" s="128"/>
    </row>
    <row r="38" spans="1:7" s="12" customFormat="1" ht="12.75" customHeight="1">
      <c r="A38" s="31" t="s">
        <v>36</v>
      </c>
      <c r="B38" s="6" t="s">
        <v>37</v>
      </c>
      <c r="C38" s="6"/>
      <c r="D38" s="45"/>
      <c r="E38" s="31"/>
      <c r="F38" s="128"/>
      <c r="G38" s="128"/>
    </row>
    <row r="39" spans="1:7" s="12" customFormat="1" ht="12.75" customHeight="1">
      <c r="A39" s="31" t="s">
        <v>44</v>
      </c>
      <c r="B39" s="6" t="s">
        <v>45</v>
      </c>
      <c r="C39" s="6"/>
      <c r="D39" s="45"/>
      <c r="E39" s="93"/>
      <c r="F39" s="128"/>
      <c r="G39" s="128"/>
    </row>
    <row r="40" spans="1:7" s="12" customFormat="1" ht="12.75" customHeight="1">
      <c r="A40" s="1" t="s">
        <v>46</v>
      </c>
      <c r="B40" s="13" t="s">
        <v>47</v>
      </c>
      <c r="C40" s="32"/>
      <c r="D40" s="14"/>
      <c r="E40" s="92"/>
      <c r="F40" s="129"/>
      <c r="G40" s="128"/>
    </row>
    <row r="41" spans="1:7" s="12" customFormat="1" ht="12.75" customHeight="1">
      <c r="A41" s="3" t="s">
        <v>48</v>
      </c>
      <c r="B41" s="66" t="s">
        <v>49</v>
      </c>
      <c r="C41" s="33"/>
      <c r="D41" s="67"/>
      <c r="E41" s="31"/>
      <c r="F41" s="129">
        <f>F42+F48+F49+F56+F57</f>
        <v>173119.1</v>
      </c>
      <c r="G41" s="129">
        <f>G42+G48+G49+G56+G57</f>
        <v>101018.42000000001</v>
      </c>
    </row>
    <row r="42" spans="1:7" s="12" customFormat="1" ht="12.75" customHeight="1">
      <c r="A42" s="57" t="s">
        <v>9</v>
      </c>
      <c r="B42" s="49" t="s">
        <v>50</v>
      </c>
      <c r="C42" s="51"/>
      <c r="D42" s="68"/>
      <c r="E42" s="31"/>
      <c r="F42" s="128">
        <f>SUM(F43:F47)</f>
        <v>219.42</v>
      </c>
      <c r="G42" s="128">
        <f>SUM(G43:G47)</f>
        <v>100.5</v>
      </c>
    </row>
    <row r="43" spans="1:7" s="12" customFormat="1" ht="12.75" customHeight="1">
      <c r="A43" s="19" t="s">
        <v>10</v>
      </c>
      <c r="B43" s="27"/>
      <c r="C43" s="46" t="s">
        <v>51</v>
      </c>
      <c r="D43" s="47"/>
      <c r="E43" s="92"/>
      <c r="F43" s="128"/>
      <c r="G43" s="128"/>
    </row>
    <row r="44" spans="1:7" s="12" customFormat="1" ht="12.75" customHeight="1">
      <c r="A44" s="19" t="s">
        <v>12</v>
      </c>
      <c r="B44" s="27"/>
      <c r="C44" s="46" t="s">
        <v>91</v>
      </c>
      <c r="D44" s="47"/>
      <c r="E44" s="92"/>
      <c r="F44" s="128">
        <v>219.42</v>
      </c>
      <c r="G44" s="128">
        <v>100.5</v>
      </c>
    </row>
    <row r="45" spans="1:7" s="12" customFormat="1" ht="12.75">
      <c r="A45" s="19" t="s">
        <v>13</v>
      </c>
      <c r="B45" s="27"/>
      <c r="C45" s="46" t="s">
        <v>118</v>
      </c>
      <c r="D45" s="47"/>
      <c r="E45" s="92"/>
      <c r="F45" s="128"/>
      <c r="G45" s="128"/>
    </row>
    <row r="46" spans="1:7" s="12" customFormat="1" ht="12.75">
      <c r="A46" s="19" t="s">
        <v>15</v>
      </c>
      <c r="B46" s="27"/>
      <c r="C46" s="46" t="s">
        <v>123</v>
      </c>
      <c r="D46" s="47"/>
      <c r="E46" s="92"/>
      <c r="F46" s="128"/>
      <c r="G46" s="128"/>
    </row>
    <row r="47" spans="1:7" s="12" customFormat="1" ht="12.75" customHeight="1">
      <c r="A47" s="19" t="s">
        <v>93</v>
      </c>
      <c r="B47" s="33"/>
      <c r="C47" s="198" t="s">
        <v>105</v>
      </c>
      <c r="D47" s="199"/>
      <c r="E47" s="92"/>
      <c r="F47" s="128"/>
      <c r="G47" s="128"/>
    </row>
    <row r="48" spans="1:7" s="12" customFormat="1" ht="12.75" customHeight="1">
      <c r="A48" s="57" t="s">
        <v>16</v>
      </c>
      <c r="B48" s="69" t="s">
        <v>112</v>
      </c>
      <c r="C48" s="54"/>
      <c r="D48" s="70"/>
      <c r="E48" s="31"/>
      <c r="F48" s="128">
        <v>3271.46</v>
      </c>
      <c r="G48" s="128">
        <v>573.94</v>
      </c>
    </row>
    <row r="49" spans="1:7" s="12" customFormat="1" ht="12.75" customHeight="1">
      <c r="A49" s="57" t="s">
        <v>36</v>
      </c>
      <c r="B49" s="49" t="s">
        <v>98</v>
      </c>
      <c r="C49" s="51"/>
      <c r="D49" s="68"/>
      <c r="E49" s="31"/>
      <c r="F49" s="128">
        <f>SUM(F50:F55)</f>
        <v>164892.5</v>
      </c>
      <c r="G49" s="128">
        <f>SUM(G50:G55)</f>
        <v>96387.38</v>
      </c>
    </row>
    <row r="50" spans="1:7" s="12" customFormat="1" ht="12.75" customHeight="1">
      <c r="A50" s="19" t="s">
        <v>38</v>
      </c>
      <c r="B50" s="51"/>
      <c r="C50" s="79" t="s">
        <v>83</v>
      </c>
      <c r="D50" s="53"/>
      <c r="E50" s="31"/>
      <c r="F50" s="128"/>
      <c r="G50" s="128"/>
    </row>
    <row r="51" spans="1:7" s="12" customFormat="1" ht="12.75" customHeight="1">
      <c r="A51" s="80" t="s">
        <v>39</v>
      </c>
      <c r="B51" s="27"/>
      <c r="C51" s="46" t="s">
        <v>52</v>
      </c>
      <c r="D51" s="28"/>
      <c r="E51" s="88"/>
      <c r="F51" s="135"/>
      <c r="G51" s="128"/>
    </row>
    <row r="52" spans="1:7" s="12" customFormat="1" ht="12.75" customHeight="1">
      <c r="A52" s="19" t="s">
        <v>40</v>
      </c>
      <c r="B52" s="27"/>
      <c r="C52" s="46" t="s">
        <v>53</v>
      </c>
      <c r="D52" s="47"/>
      <c r="E52" s="94"/>
      <c r="F52" s="128"/>
      <c r="G52" s="128"/>
    </row>
    <row r="53" spans="1:7" s="12" customFormat="1" ht="12.75" customHeight="1">
      <c r="A53" s="19" t="s">
        <v>41</v>
      </c>
      <c r="B53" s="27"/>
      <c r="C53" s="198" t="s">
        <v>90</v>
      </c>
      <c r="D53" s="199"/>
      <c r="E53" s="94"/>
      <c r="F53" s="128">
        <v>130.8</v>
      </c>
      <c r="G53" s="128"/>
    </row>
    <row r="54" spans="1:7" s="12" customFormat="1" ht="12.75" customHeight="1">
      <c r="A54" s="19" t="s">
        <v>42</v>
      </c>
      <c r="B54" s="27"/>
      <c r="C54" s="46" t="s">
        <v>84</v>
      </c>
      <c r="D54" s="47"/>
      <c r="E54" s="94"/>
      <c r="F54" s="131">
        <v>164757.7</v>
      </c>
      <c r="G54" s="128">
        <v>96387.38</v>
      </c>
    </row>
    <row r="55" spans="1:7" s="12" customFormat="1" ht="12.75" customHeight="1">
      <c r="A55" s="19" t="s">
        <v>43</v>
      </c>
      <c r="B55" s="27"/>
      <c r="C55" s="46" t="s">
        <v>54</v>
      </c>
      <c r="D55" s="47"/>
      <c r="E55" s="31"/>
      <c r="F55" s="128">
        <v>4</v>
      </c>
      <c r="G55" s="128"/>
    </row>
    <row r="56" spans="1:7" s="12" customFormat="1" ht="12.75" customHeight="1">
      <c r="A56" s="57" t="s">
        <v>44</v>
      </c>
      <c r="B56" s="4" t="s">
        <v>55</v>
      </c>
      <c r="C56" s="4"/>
      <c r="D56" s="61"/>
      <c r="E56" s="94"/>
      <c r="F56" s="128"/>
      <c r="G56" s="130"/>
    </row>
    <row r="57" spans="1:7" s="12" customFormat="1" ht="12.75" customHeight="1">
      <c r="A57" s="57" t="s">
        <v>56</v>
      </c>
      <c r="B57" s="4" t="s">
        <v>57</v>
      </c>
      <c r="C57" s="4"/>
      <c r="D57" s="61"/>
      <c r="E57" s="31"/>
      <c r="F57" s="128">
        <v>4735.72</v>
      </c>
      <c r="G57" s="128">
        <v>3956.6</v>
      </c>
    </row>
    <row r="58" spans="1:7" s="12" customFormat="1" ht="12.75" customHeight="1">
      <c r="A58" s="31"/>
      <c r="B58" s="21" t="s">
        <v>58</v>
      </c>
      <c r="C58" s="82"/>
      <c r="D58" s="83"/>
      <c r="E58" s="1"/>
      <c r="F58" s="129">
        <f>F20+F40+F41</f>
        <v>1435384.6600000001</v>
      </c>
      <c r="G58" s="129">
        <f>G20+G40+G41</f>
        <v>1379058.5099999998</v>
      </c>
    </row>
    <row r="59" spans="1:7" s="12" customFormat="1" ht="12.75" customHeight="1">
      <c r="A59" s="1" t="s">
        <v>59</v>
      </c>
      <c r="B59" s="13" t="s">
        <v>60</v>
      </c>
      <c r="C59" s="13"/>
      <c r="D59" s="73"/>
      <c r="E59" s="31"/>
      <c r="F59" s="129">
        <f>SUM(F60:F63)</f>
        <v>1267094.9799999997</v>
      </c>
      <c r="G59" s="129">
        <f>SUM(G60:G63)</f>
        <v>1279272.01</v>
      </c>
    </row>
    <row r="60" spans="1:7" s="12" customFormat="1" ht="12.75" customHeight="1">
      <c r="A60" s="31" t="s">
        <v>9</v>
      </c>
      <c r="B60" s="6" t="s">
        <v>61</v>
      </c>
      <c r="C60" s="6"/>
      <c r="D60" s="45"/>
      <c r="E60" s="31"/>
      <c r="F60" s="128">
        <v>128981.29</v>
      </c>
      <c r="G60" s="128">
        <v>127593.99</v>
      </c>
    </row>
    <row r="61" spans="1:7" s="12" customFormat="1" ht="12.75" customHeight="1">
      <c r="A61" s="20" t="s">
        <v>16</v>
      </c>
      <c r="B61" s="21" t="s">
        <v>62</v>
      </c>
      <c r="C61" s="22"/>
      <c r="D61" s="23"/>
      <c r="E61" s="20"/>
      <c r="F61" s="130">
        <v>418559.16</v>
      </c>
      <c r="G61" s="130">
        <v>426147.56</v>
      </c>
    </row>
    <row r="62" spans="1:7" s="12" customFormat="1" ht="12.75" customHeight="1">
      <c r="A62" s="31" t="s">
        <v>36</v>
      </c>
      <c r="B62" s="200" t="s">
        <v>106</v>
      </c>
      <c r="C62" s="201"/>
      <c r="D62" s="202"/>
      <c r="E62" s="31"/>
      <c r="F62" s="128">
        <v>707624.87</v>
      </c>
      <c r="G62" s="128">
        <v>712670</v>
      </c>
    </row>
    <row r="63" spans="1:7" s="12" customFormat="1" ht="12.75" customHeight="1">
      <c r="A63" s="31" t="s">
        <v>96</v>
      </c>
      <c r="B63" s="6" t="s">
        <v>63</v>
      </c>
      <c r="C63" s="7"/>
      <c r="D63" s="5"/>
      <c r="E63" s="31"/>
      <c r="F63" s="128">
        <v>11929.66</v>
      </c>
      <c r="G63" s="128">
        <v>12860.46</v>
      </c>
    </row>
    <row r="64" spans="1:7" s="12" customFormat="1" ht="12.75" customHeight="1">
      <c r="A64" s="1" t="s">
        <v>64</v>
      </c>
      <c r="B64" s="13" t="s">
        <v>65</v>
      </c>
      <c r="C64" s="32"/>
      <c r="D64" s="14"/>
      <c r="E64" s="31"/>
      <c r="F64" s="129">
        <f>F65+F69</f>
        <v>164663.78</v>
      </c>
      <c r="G64" s="129">
        <f>G65+G69</f>
        <v>96485.62</v>
      </c>
    </row>
    <row r="65" spans="1:7" s="12" customFormat="1" ht="12.75" customHeight="1">
      <c r="A65" s="31" t="s">
        <v>9</v>
      </c>
      <c r="B65" s="35" t="s">
        <v>66</v>
      </c>
      <c r="C65" s="36"/>
      <c r="D65" s="18"/>
      <c r="E65" s="31"/>
      <c r="F65" s="128">
        <f>F66+F67+F68</f>
        <v>0</v>
      </c>
      <c r="G65" s="128">
        <f>G66+G67+G68</f>
        <v>0</v>
      </c>
    </row>
    <row r="66" spans="1:7" s="12" customFormat="1" ht="12.75">
      <c r="A66" s="24" t="s">
        <v>10</v>
      </c>
      <c r="B66" s="40"/>
      <c r="C66" s="44" t="s">
        <v>99</v>
      </c>
      <c r="D66" s="50"/>
      <c r="E66" s="94"/>
      <c r="F66" s="128"/>
      <c r="G66" s="128"/>
    </row>
    <row r="67" spans="1:7" s="12" customFormat="1" ht="12.75" customHeight="1">
      <c r="A67" s="24" t="s">
        <v>12</v>
      </c>
      <c r="B67" s="7"/>
      <c r="C67" s="44" t="s">
        <v>67</v>
      </c>
      <c r="D67" s="30"/>
      <c r="E67" s="31"/>
      <c r="F67" s="128"/>
      <c r="G67" s="128"/>
    </row>
    <row r="68" spans="1:7" s="12" customFormat="1" ht="12.75" customHeight="1">
      <c r="A68" s="24" t="s">
        <v>103</v>
      </c>
      <c r="B68" s="7"/>
      <c r="C68" s="44" t="s">
        <v>68</v>
      </c>
      <c r="D68" s="30"/>
      <c r="E68" s="93"/>
      <c r="F68" s="128"/>
      <c r="G68" s="128"/>
    </row>
    <row r="69" spans="1:7" s="62" customFormat="1" ht="12.75" customHeight="1">
      <c r="A69" s="57" t="s">
        <v>16</v>
      </c>
      <c r="B69" s="58" t="s">
        <v>69</v>
      </c>
      <c r="C69" s="59"/>
      <c r="D69" s="60"/>
      <c r="E69" s="57"/>
      <c r="F69" s="131">
        <f>SUM(F70:F83)-F76-F77</f>
        <v>164663.78</v>
      </c>
      <c r="G69" s="131">
        <f>G70+G71+G72+G73+G74+G77+G78+G79+G80+G81+G82</f>
        <v>96485.62</v>
      </c>
    </row>
    <row r="70" spans="1:7" s="12" customFormat="1" ht="12.75" customHeight="1">
      <c r="A70" s="24" t="s">
        <v>18</v>
      </c>
      <c r="B70" s="7"/>
      <c r="C70" s="44" t="s">
        <v>102</v>
      </c>
      <c r="D70" s="26"/>
      <c r="E70" s="31"/>
      <c r="F70" s="128"/>
      <c r="G70" s="128"/>
    </row>
    <row r="71" spans="1:7" s="12" customFormat="1" ht="12.75" customHeight="1">
      <c r="A71" s="24" t="s">
        <v>20</v>
      </c>
      <c r="B71" s="40"/>
      <c r="C71" s="44" t="s">
        <v>109</v>
      </c>
      <c r="D71" s="50"/>
      <c r="E71" s="94"/>
      <c r="F71" s="128"/>
      <c r="G71" s="128"/>
    </row>
    <row r="72" spans="1:7" s="12" customFormat="1" ht="12.75">
      <c r="A72" s="24" t="s">
        <v>22</v>
      </c>
      <c r="B72" s="40"/>
      <c r="C72" s="44" t="s">
        <v>100</v>
      </c>
      <c r="D72" s="50"/>
      <c r="E72" s="94"/>
      <c r="F72" s="128"/>
      <c r="G72" s="128"/>
    </row>
    <row r="73" spans="1:7" s="12" customFormat="1" ht="12.75">
      <c r="A73" s="77" t="s">
        <v>24</v>
      </c>
      <c r="B73" s="51"/>
      <c r="C73" s="52" t="s">
        <v>85</v>
      </c>
      <c r="D73" s="53"/>
      <c r="E73" s="94"/>
      <c r="F73" s="128"/>
      <c r="G73" s="128"/>
    </row>
    <row r="74" spans="1:7" s="12" customFormat="1" ht="12.75">
      <c r="A74" s="31" t="s">
        <v>26</v>
      </c>
      <c r="B74" s="25"/>
      <c r="C74" s="25" t="s">
        <v>86</v>
      </c>
      <c r="D74" s="26"/>
      <c r="E74" s="95"/>
      <c r="F74" s="128"/>
      <c r="G74" s="128"/>
    </row>
    <row r="75" spans="1:7" s="12" customFormat="1" ht="12.75" customHeight="1">
      <c r="A75" s="81" t="s">
        <v>28</v>
      </c>
      <c r="B75" s="59"/>
      <c r="C75" s="76" t="s">
        <v>101</v>
      </c>
      <c r="D75" s="63"/>
      <c r="E75" s="31"/>
      <c r="F75" s="128">
        <f>F76+F77</f>
        <v>0</v>
      </c>
      <c r="G75" s="128">
        <f>G76+G77</f>
        <v>0</v>
      </c>
    </row>
    <row r="76" spans="1:7" s="12" customFormat="1" ht="12.75" customHeight="1">
      <c r="A76" s="19" t="s">
        <v>128</v>
      </c>
      <c r="B76" s="27"/>
      <c r="C76" s="28"/>
      <c r="D76" s="47" t="s">
        <v>70</v>
      </c>
      <c r="E76" s="94"/>
      <c r="F76" s="128"/>
      <c r="G76" s="128"/>
    </row>
    <row r="77" spans="1:7" s="12" customFormat="1" ht="12.75" customHeight="1">
      <c r="A77" s="19" t="s">
        <v>129</v>
      </c>
      <c r="B77" s="27"/>
      <c r="C77" s="28"/>
      <c r="D77" s="47" t="s">
        <v>71</v>
      </c>
      <c r="E77" s="92"/>
      <c r="F77" s="128"/>
      <c r="G77" s="128"/>
    </row>
    <row r="78" spans="1:7" s="12" customFormat="1" ht="12.75" customHeight="1">
      <c r="A78" s="19" t="s">
        <v>30</v>
      </c>
      <c r="B78" s="54"/>
      <c r="C78" s="55" t="s">
        <v>72</v>
      </c>
      <c r="D78" s="56"/>
      <c r="E78" s="92"/>
      <c r="F78" s="128"/>
      <c r="G78" s="128"/>
    </row>
    <row r="79" spans="1:7" s="12" customFormat="1" ht="12.75" customHeight="1">
      <c r="A79" s="19" t="s">
        <v>32</v>
      </c>
      <c r="B79" s="34"/>
      <c r="C79" s="46" t="s">
        <v>113</v>
      </c>
      <c r="D79" s="48"/>
      <c r="E79" s="94"/>
      <c r="F79" s="128"/>
      <c r="G79" s="128"/>
    </row>
    <row r="80" spans="1:7" s="12" customFormat="1" ht="12.75" customHeight="1">
      <c r="A80" s="19" t="s">
        <v>34</v>
      </c>
      <c r="B80" s="7"/>
      <c r="C80" s="44" t="s">
        <v>73</v>
      </c>
      <c r="D80" s="30"/>
      <c r="E80" s="94"/>
      <c r="F80" s="128">
        <v>41866.94</v>
      </c>
      <c r="G80" s="128">
        <v>17779.08</v>
      </c>
    </row>
    <row r="81" spans="1:7" s="12" customFormat="1" ht="12.75" customHeight="1">
      <c r="A81" s="19" t="s">
        <v>35</v>
      </c>
      <c r="B81" s="7"/>
      <c r="C81" s="44" t="s">
        <v>74</v>
      </c>
      <c r="D81" s="30"/>
      <c r="E81" s="94"/>
      <c r="F81" s="128">
        <v>56017.2</v>
      </c>
      <c r="G81" s="128">
        <v>11926.9</v>
      </c>
    </row>
    <row r="82" spans="1:7" s="12" customFormat="1" ht="12.75" customHeight="1">
      <c r="A82" s="24" t="s">
        <v>127</v>
      </c>
      <c r="B82" s="27"/>
      <c r="C82" s="46" t="s">
        <v>92</v>
      </c>
      <c r="D82" s="47"/>
      <c r="E82" s="94"/>
      <c r="F82" s="128">
        <v>66779.64</v>
      </c>
      <c r="G82" s="128">
        <v>66779.64</v>
      </c>
    </row>
    <row r="83" spans="1:7" s="12" customFormat="1" ht="12.75" customHeight="1">
      <c r="A83" s="24" t="s">
        <v>130</v>
      </c>
      <c r="B83" s="7"/>
      <c r="C83" s="44" t="s">
        <v>75</v>
      </c>
      <c r="D83" s="30"/>
      <c r="E83" s="93"/>
      <c r="F83" s="128"/>
      <c r="G83" s="128"/>
    </row>
    <row r="84" spans="1:7" s="12" customFormat="1" ht="12.75" customHeight="1">
      <c r="A84" s="1" t="s">
        <v>76</v>
      </c>
      <c r="B84" s="37" t="s">
        <v>77</v>
      </c>
      <c r="C84" s="38"/>
      <c r="D84" s="39"/>
      <c r="E84" s="93"/>
      <c r="F84" s="128">
        <f>F85+F86+F90+F89</f>
        <v>3625.9</v>
      </c>
      <c r="G84" s="128">
        <f>G85+G86+G90+G89</f>
        <v>3300.88</v>
      </c>
    </row>
    <row r="85" spans="1:7" s="12" customFormat="1" ht="12.75" customHeight="1">
      <c r="A85" s="31" t="s">
        <v>9</v>
      </c>
      <c r="B85" s="6" t="s">
        <v>87</v>
      </c>
      <c r="C85" s="7"/>
      <c r="D85" s="5"/>
      <c r="E85" s="93"/>
      <c r="F85" s="128"/>
      <c r="G85" s="128">
        <f>G86+G87</f>
        <v>0</v>
      </c>
    </row>
    <row r="86" spans="1:7" s="12" customFormat="1" ht="12.75" customHeight="1">
      <c r="A86" s="31" t="s">
        <v>16</v>
      </c>
      <c r="B86" s="35" t="s">
        <v>78</v>
      </c>
      <c r="C86" s="36"/>
      <c r="D86" s="18"/>
      <c r="E86" s="31"/>
      <c r="F86" s="128">
        <f>F87+F88</f>
        <v>0</v>
      </c>
      <c r="G86" s="128"/>
    </row>
    <row r="87" spans="1:7" s="12" customFormat="1" ht="12.75" customHeight="1">
      <c r="A87" s="24" t="s">
        <v>18</v>
      </c>
      <c r="B87" s="7"/>
      <c r="C87" s="44" t="s">
        <v>79</v>
      </c>
      <c r="D87" s="30"/>
      <c r="E87" s="31"/>
      <c r="F87" s="128"/>
      <c r="G87" s="128"/>
    </row>
    <row r="88" spans="1:7" s="12" customFormat="1" ht="12.75" customHeight="1">
      <c r="A88" s="24" t="s">
        <v>20</v>
      </c>
      <c r="B88" s="7"/>
      <c r="C88" s="44" t="s">
        <v>80</v>
      </c>
      <c r="D88" s="30"/>
      <c r="E88" s="31"/>
      <c r="F88" s="128"/>
      <c r="G88" s="128"/>
    </row>
    <row r="89" spans="1:7" s="12" customFormat="1" ht="12.75" customHeight="1">
      <c r="A89" s="57" t="s">
        <v>36</v>
      </c>
      <c r="B89" s="28" t="s">
        <v>110</v>
      </c>
      <c r="C89" s="28"/>
      <c r="D89" s="29"/>
      <c r="E89" s="31"/>
      <c r="F89" s="128"/>
      <c r="G89" s="128"/>
    </row>
    <row r="90" spans="1:7" s="12" customFormat="1" ht="12.75" customHeight="1">
      <c r="A90" s="20" t="s">
        <v>44</v>
      </c>
      <c r="B90" s="21" t="s">
        <v>81</v>
      </c>
      <c r="C90" s="22"/>
      <c r="D90" s="23"/>
      <c r="E90" s="31"/>
      <c r="F90" s="128">
        <f>F91+F92</f>
        <v>3625.9</v>
      </c>
      <c r="G90" s="128">
        <f>G91+G92</f>
        <v>3300.88</v>
      </c>
    </row>
    <row r="91" spans="1:7" s="12" customFormat="1" ht="12.75" customHeight="1">
      <c r="A91" s="24" t="s">
        <v>119</v>
      </c>
      <c r="B91" s="32"/>
      <c r="C91" s="44" t="s">
        <v>107</v>
      </c>
      <c r="D91" s="10"/>
      <c r="E91" s="92"/>
      <c r="F91" s="128">
        <v>325.02</v>
      </c>
      <c r="G91" s="128">
        <v>-1031.87</v>
      </c>
    </row>
    <row r="92" spans="1:7" s="12" customFormat="1" ht="12.75" customHeight="1">
      <c r="A92" s="24" t="s">
        <v>120</v>
      </c>
      <c r="B92" s="32"/>
      <c r="C92" s="44" t="s">
        <v>108</v>
      </c>
      <c r="D92" s="10"/>
      <c r="E92" s="92"/>
      <c r="F92" s="128">
        <v>3300.88</v>
      </c>
      <c r="G92" s="128">
        <v>4332.75</v>
      </c>
    </row>
    <row r="93" spans="1:7" s="12" customFormat="1" ht="12.75" customHeight="1">
      <c r="A93" s="1" t="s">
        <v>88</v>
      </c>
      <c r="B93" s="37" t="s">
        <v>89</v>
      </c>
      <c r="C93" s="39"/>
      <c r="D93" s="39"/>
      <c r="E93" s="92"/>
      <c r="F93" s="15"/>
      <c r="G93" s="128"/>
    </row>
    <row r="94" spans="1:7" s="12" customFormat="1" ht="25.5" customHeight="1">
      <c r="A94" s="1"/>
      <c r="B94" s="203" t="s">
        <v>121</v>
      </c>
      <c r="C94" s="204"/>
      <c r="D94" s="205"/>
      <c r="E94" s="73"/>
      <c r="F94" s="84">
        <f>F59+F64+F84+F93</f>
        <v>1435384.6599999997</v>
      </c>
      <c r="G94" s="129">
        <f>G59+G64+G84+G93</f>
        <v>1379058.5099999998</v>
      </c>
    </row>
    <row r="95" spans="1:7" s="12" customFormat="1" ht="12.75">
      <c r="A95" s="42"/>
      <c r="B95" s="41"/>
      <c r="C95" s="41"/>
      <c r="D95" s="41"/>
      <c r="E95" s="41"/>
      <c r="F95" s="43"/>
      <c r="G95" s="43"/>
    </row>
    <row r="96" spans="1:7" s="12" customFormat="1" ht="12.75" customHeight="1">
      <c r="A96" s="206" t="s">
        <v>253</v>
      </c>
      <c r="B96" s="206"/>
      <c r="C96" s="206"/>
      <c r="D96" s="206"/>
      <c r="E96" s="136"/>
      <c r="F96" s="161" t="s">
        <v>254</v>
      </c>
      <c r="G96" s="161"/>
    </row>
    <row r="97" spans="1:7" s="12" customFormat="1" ht="12.75">
      <c r="A97" s="194" t="s">
        <v>124</v>
      </c>
      <c r="B97" s="194"/>
      <c r="C97" s="194"/>
      <c r="D97" s="194"/>
      <c r="E97" s="194"/>
      <c r="F97" s="194" t="s">
        <v>114</v>
      </c>
      <c r="G97" s="194"/>
    </row>
    <row r="98" spans="1:7" s="12" customFormat="1" ht="12.75">
      <c r="A98" s="71"/>
      <c r="B98" s="71"/>
      <c r="C98" s="71"/>
      <c r="D98" s="71"/>
      <c r="E98" s="72"/>
      <c r="F98" s="9"/>
      <c r="G98" s="9"/>
    </row>
    <row r="99" s="12" customFormat="1" ht="12.75">
      <c r="E99" s="43"/>
    </row>
    <row r="100" s="12" customFormat="1" ht="12.75">
      <c r="E100" s="43"/>
    </row>
    <row r="101" s="12" customFormat="1" ht="12.75">
      <c r="E101" s="43"/>
    </row>
    <row r="102" s="12" customFormat="1" ht="12.75">
      <c r="E102" s="43"/>
    </row>
    <row r="103" s="12" customFormat="1" ht="12.75">
      <c r="E103" s="43"/>
    </row>
    <row r="104" s="12" customFormat="1" ht="12.75">
      <c r="E104" s="43"/>
    </row>
    <row r="105" s="12" customFormat="1" ht="12.75">
      <c r="E105" s="43"/>
    </row>
    <row r="106" s="12" customFormat="1" ht="12.75">
      <c r="E106" s="43"/>
    </row>
    <row r="107" s="12" customFormat="1" ht="12.75">
      <c r="E107" s="43"/>
    </row>
    <row r="108" s="12" customFormat="1" ht="12.75">
      <c r="E108" s="43"/>
    </row>
    <row r="109" s="12" customFormat="1" ht="12.75">
      <c r="E109" s="43"/>
    </row>
    <row r="110" s="12" customFormat="1" ht="12.75">
      <c r="E110" s="43"/>
    </row>
    <row r="111" s="12" customFormat="1" ht="12.75">
      <c r="E111" s="43"/>
    </row>
    <row r="112" s="12" customFormat="1" ht="12.75">
      <c r="E112" s="43"/>
    </row>
    <row r="113" s="12" customFormat="1" ht="12.75">
      <c r="E113" s="43"/>
    </row>
    <row r="114" s="12" customFormat="1" ht="12.75">
      <c r="E114" s="43"/>
    </row>
    <row r="115" s="12" customFormat="1" ht="12.75">
      <c r="E115" s="43"/>
    </row>
    <row r="116" s="12" customFormat="1" ht="12.75">
      <c r="E116" s="43"/>
    </row>
    <row r="117" s="12" customFormat="1" ht="12.75">
      <c r="E117" s="43"/>
    </row>
    <row r="118" s="12" customFormat="1" ht="12.75">
      <c r="E118" s="43"/>
    </row>
    <row r="119" s="12" customFormat="1" ht="12.75">
      <c r="E119" s="43"/>
    </row>
    <row r="120" s="12" customFormat="1" ht="12.75">
      <c r="E120" s="43"/>
    </row>
    <row r="121" s="12" customFormat="1" ht="12.75">
      <c r="E121" s="43"/>
    </row>
  </sheetData>
  <mergeCells count="22">
    <mergeCell ref="F96:G96"/>
    <mergeCell ref="F97:G97"/>
    <mergeCell ref="C47:D47"/>
    <mergeCell ref="C53:D53"/>
    <mergeCell ref="B62:D62"/>
    <mergeCell ref="B94:D94"/>
    <mergeCell ref="A97:E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rintOptions horizontalCentered="1"/>
  <pageMargins left="0.45" right="0.16" top="0.6692913385826772" bottom="0.68" header="0.31496062992125984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Buhaltere</cp:lastModifiedBy>
  <cp:lastPrinted>2012-10-16T06:01:50Z</cp:lastPrinted>
  <dcterms:created xsi:type="dcterms:W3CDTF">2009-07-20T14:30:53Z</dcterms:created>
  <dcterms:modified xsi:type="dcterms:W3CDTF">2012-10-16T06:02:22Z</dcterms:modified>
  <cp:category/>
  <cp:version/>
  <cp:contentType/>
  <cp:contentStatus/>
</cp:coreProperties>
</file>