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Šios_darbaknygės"/>
  <bookViews>
    <workbookView xWindow="75" yWindow="270" windowWidth="13800" windowHeight="11640" tabRatio="936" activeTab="1"/>
  </bookViews>
  <sheets>
    <sheet name="FIN.S.7" sheetId="1" r:id="rId1"/>
    <sheet name="VRA" sheetId="2" r:id="rId2"/>
    <sheet name="FBA" sheetId="3" r:id="rId3"/>
  </sheets>
  <definedNames>
    <definedName name="_xlnm.Print_Area" localSheetId="2">'FBA'!$A$1:$G$98</definedName>
    <definedName name="_xlnm.Print_Titles" localSheetId="2">'FBA'!$19:$19</definedName>
  </definedNames>
  <calcPr fullCalcOnLoad="1"/>
</workbook>
</file>

<file path=xl/sharedStrings.xml><?xml version="1.0" encoding="utf-8"?>
<sst xmlns="http://schemas.openxmlformats.org/spreadsheetml/2006/main" count="350" uniqueCount="258">
  <si>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</si>
  <si>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</si>
  <si>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</si>
  <si>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</si>
  <si>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</si>
  <si>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</si>
  <si>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</si>
  <si>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</si>
  <si>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</si>
  <si>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</si>
  <si>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</si>
  <si>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</si>
  <si>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</si>
  <si>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</si>
  <si>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</si>
  <si>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</si>
  <si>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</si>
  <si>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</si>
  <si>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</si>
  <si>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</si>
  <si>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</si>
  <si>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</si>
  <si>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</si>
  <si>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</si>
  <si>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</si>
  <si>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</si>
  <si>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</si>
  <si>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</si>
  <si>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</si>
  <si>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</si>
  <si>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</si>
  <si>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</si>
  <si>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</si>
  <si>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</si>
  <si>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</si>
  <si>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</si>
  <si>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</si>
  <si>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</si>
  <si>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</si>
  <si>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</si>
  <si>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</si>
  <si>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</si>
  <si>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</si>
  <si>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</si>
  <si>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</si>
  <si>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</si>
  <si>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</si>
  <si>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</si>
  <si>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</si>
  <si>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</si>
  <si>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</si>
  <si>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</si>
  <si>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</si>
  <si>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</si>
  <si>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</si>
  <si>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</si>
  <si>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</si>
  <si>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</si>
  <si>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</si>
  <si>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</si>
  <si>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</si>
  <si>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</si>
  <si>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</si>
  <si>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</si>
  <si>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</si>
  <si>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</si>
  <si>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</si>
  <si>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</si>
  <si>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</si>
  <si>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</si>
  <si>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</si>
  <si>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</si>
  <si>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</si>
  <si>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</si>
  <si>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</si>
  <si>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</si>
  <si>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</si>
  <si>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</si>
  <si>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</si>
  <si>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</si>
  <si>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</si>
  <si>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</si>
  <si>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</si>
  <si>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</si>
  <si>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</si>
  <si>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</si>
  <si>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</si>
  <si>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</si>
  <si>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</si>
  <si>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</si>
  <si>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</si>
  <si>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</si>
  <si>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</si>
  <si>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</si>
  <si>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</si>
  <si>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</si>
  <si>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</si>
  <si>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</si>
  <si>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</si>
  <si>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</si>
  <si>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</si>
  <si>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</si>
  <si>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</si>
  <si>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</si>
  <si>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 xml:space="preserve">I.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</si>
  <si>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</si>
  <si>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</si>
  <si>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</si>
  <si>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</si>
  <si>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</si>
  <si>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</si>
  <si>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(viešojo sektoriaus subjekto arba viešojo sektoriaus subjektų grupės pavadinimas)</t>
  </si>
  <si>
    <t>Išankstiniai apmokėjimai</t>
  </si>
  <si>
    <t>Grąžintini mokesčiai, įmokos ir jų permokos</t>
  </si>
  <si>
    <t>(vardas ir pavardė)</t>
  </si>
  <si>
    <t>2 priedas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</si>
  <si>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</si>
  <si>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</si>
  <si>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</si>
  <si>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</si>
  <si>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</si>
  <si>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</si>
  <si>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</si>
  <si>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</si>
  <si>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r>
      <t>(teisės aktais įpareigoto pasirašyti asmens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pareigų pavadinimas)                                     (parašas)</t>
    </r>
  </si>
  <si>
    <t>Nebaigta statyba ir išankstiniai mokėjimai</t>
  </si>
  <si>
    <t>Pateikimo valiuta ir tikslumas: litais arba tūkstančiais litų</t>
  </si>
  <si>
    <t>II.11</t>
  </si>
  <si>
    <t>II.6.1</t>
  </si>
  <si>
    <t>II.6.2</t>
  </si>
  <si>
    <t>II.12</t>
  </si>
  <si>
    <t>3-iojo VSAFAS „Veiklos rezultatų ataskaita“</t>
  </si>
  <si>
    <t>(Žemesniojo lygio viešojo sektoriaus subjektų, išskyrus mokesčių fondus ir išteklių fondus</t>
  </si>
  <si>
    <t>(įskaitant socialinės apsaugos fondus), veiklos rezultatų ataskaitos forma)</t>
  </si>
  <si>
    <t>(viešojo sektoriaus subjekto, parengusio veiklos rezultatų ataskaitą</t>
  </si>
  <si>
    <t>arba konsoliduotąją veiklos rezultatų ataskaitą,  kodas, adresas)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</si>
  <si>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</si>
  <si>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</si>
  <si>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</si>
  <si>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</si>
  <si>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</si>
  <si>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</si>
  <si>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</si>
  <si>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</si>
  <si>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</si>
  <si>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</si>
  <si>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</si>
  <si>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</si>
  <si>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</si>
  <si>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</si>
  <si>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</si>
  <si>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</si>
  <si>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</si>
  <si>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</si>
  <si>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</si>
  <si>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</si>
  <si>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</si>
  <si>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</si>
  <si>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</si>
  <si>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</si>
  <si>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</si>
  <si>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</si>
  <si>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</si>
  <si>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</si>
  <si>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</si>
  <si>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</si>
  <si>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</si>
  <si>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</si>
  <si>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</si>
  <si>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</si>
  <si>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</si>
  <si>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</si>
  <si>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</si>
  <si>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</si>
  <si>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</si>
  <si>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</si>
  <si>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</si>
  <si>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</si>
  <si>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</si>
  <si>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</si>
  <si>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</si>
  <si>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</si>
  <si>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</si>
  <si>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</si>
  <si>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</si>
  <si>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</si>
  <si>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</si>
  <si>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</si>
  <si>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</si>
  <si>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</si>
  <si>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</si>
  <si>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PAGRINDINĖS VEIKLOS PERVIRŠIS AR DEFICITAS</t>
  </si>
  <si>
    <t>KITOS VEIKLOS REZULTATAS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</si>
  <si>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</si>
  <si>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</si>
  <si>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</si>
  <si>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</si>
  <si>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</si>
  <si>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</si>
  <si>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FINANSINĖS IR INVESTICINĖS VEIKLOS REZULTATAS</t>
  </si>
  <si>
    <t>APSKAITOS POLITIKOS KEITIMO IR ESMINIŲ APSKAITOS KLAIDŲ TAISYMO ĮTAKA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</si>
  <si>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</si>
  <si>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</si>
  <si>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</si>
  <si>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</si>
  <si>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</si>
  <si>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</si>
  <si>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</si>
  <si>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</si>
  <si>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(teisės aktais įpareigoto pasirašyti asmens pareigų pavadinimas)                            (parašas)</t>
  </si>
  <si>
    <t>1.</t>
  </si>
  <si>
    <t>2.</t>
  </si>
  <si>
    <t>3.</t>
  </si>
  <si>
    <t>4.</t>
  </si>
  <si>
    <t>5.</t>
  </si>
  <si>
    <t>2.1.</t>
  </si>
  <si>
    <t>2.2.</t>
  </si>
  <si>
    <t>3.1.</t>
  </si>
  <si>
    <t>3.2.</t>
  </si>
  <si>
    <t>1.1.</t>
  </si>
  <si>
    <t>1.2.</t>
  </si>
  <si>
    <t>(Informacijos apie finansavimo sumas pagal šaltinį, tikslinę paskirtį ir jų pokyčius per ataskaitinį laikotarpį pateikimo žemesniojo lygio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</si>
  <si>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</si>
  <si>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</si>
  <si>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</si>
  <si>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</si>
  <si>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</si>
  <si>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</si>
  <si>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Finansavimo sumų pergrupavimas</t>
  </si>
  <si>
    <t>Perduota kitiems viešojo sektoriaus subjektams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</si>
  <si>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</si>
  <si>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</si>
  <si>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</si>
  <si>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</si>
  <si>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11</t>
  </si>
  <si>
    <t>Iš valstybės biudžeto (išskyrus valstybės biudžeto asignavimų dalį, gautą  iš Europos Sąjungos, užsienio valstybių ir tarptautinių organizacijų):</t>
  </si>
  <si>
    <t>nepiniginiam turtui įsigyti</t>
  </si>
  <si>
    <t>kitoms išlaidoms kompensuoti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</si>
  <si>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</si>
  <si>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</si>
  <si>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Iš kitų šaltinių:</t>
  </si>
  <si>
    <t>4.1.</t>
  </si>
  <si>
    <t>4.2.</t>
  </si>
  <si>
    <t>Iš viso finansavimo sumų</t>
  </si>
  <si>
    <t>Neatlygintinai gautas turtas</t>
  </si>
  <si>
    <t>Finansavimo sumų sumažėjimas dėl turto pardavimo</t>
  </si>
  <si>
    <t>Prienų rajono savivaldybės Pakuonio pagrindinė mokykla</t>
  </si>
  <si>
    <t>190189523,  LT-59317, Sodų g.36 Pakuonio mstl. Prienų rajono savivaldybė</t>
  </si>
  <si>
    <r>
      <t>(viešojo sektoriaus subjekto arba viešojo sektoriaus subjektų grupės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pavadinimas)</t>
    </r>
  </si>
  <si>
    <t>(viešojo sektoriaus subjekto, parengusio finansinės būklės ataskaitą (konsoliduotąją finansinės būklės ataskaitą), kodas, adresas)</t>
  </si>
  <si>
    <r>
      <t xml:space="preserve"> Finansavimo sumos (gautos), išskyrus neatlygintinai gautą turtą</t>
    </r>
    <r>
      <rPr>
        <b/>
        <strike/>
        <sz val="10"/>
        <color indexed="63"/>
        <rFont val="Times New Roman"/>
        <family val="1"/>
      </rPr>
      <t xml:space="preserve"> </t>
    </r>
  </si>
  <si>
    <r>
      <t xml:space="preserve">Pateikimo valiuta ir tikslumas: litais </t>
    </r>
    <r>
      <rPr>
        <i/>
        <sz val="11"/>
        <color indexed="63"/>
        <rFont val="TimesNewRoman,Bold"/>
        <family val="0"/>
      </rPr>
      <t>arba tūkstančiais litų</t>
    </r>
  </si>
  <si>
    <t>PAGAL 2011 M. BIRŽELIO  MĖN. 30 D. DUOMENIS</t>
  </si>
  <si>
    <t>2011-07-15 Nr. 42</t>
  </si>
  <si>
    <t>L.e.direktoriaus pareigas mokytoja</t>
  </si>
  <si>
    <t>Sigita Valčiukienė</t>
  </si>
  <si>
    <t>PAGAL 2011 M. BIRŽELIO MĖN. 30 D. DUOMENIS</t>
  </si>
  <si>
    <t>2011-07-15 Nr.42</t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</si>
</sst>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1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b/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color indexed="63"/>
      <name val="Times New Roman"/>
      <family val="1"/>
    </font>
    <font>
      <b/>
      <sz val="10"/>
      <color indexed="63"/>
      <name val="Times New Roman"/>
      <family val="1"/>
    </font>
    <font>
      <b/>
      <strike/>
      <sz val="10"/>
      <color indexed="63"/>
      <name val="Times New Roman"/>
      <family val="1"/>
    </font>
    <font>
      <sz val="10"/>
      <color indexed="63"/>
      <name val="Times New Roman"/>
      <family val="1"/>
    </font>
    <font>
      <sz val="11"/>
      <color indexed="63"/>
      <name val="Times New Roman"/>
      <family val="1"/>
    </font>
    <font>
      <sz val="10"/>
      <color indexed="63"/>
      <name val="Arial"/>
      <family val="0"/>
    </font>
    <font>
      <sz val="12"/>
      <color indexed="63"/>
      <name val="Times New Roman"/>
      <family val="1"/>
    </font>
    <font>
      <sz val="8"/>
      <color indexed="63"/>
      <name val="Times New Roman"/>
      <family val="1"/>
    </font>
    <font>
      <sz val="8"/>
      <color indexed="63"/>
      <name val="Arial"/>
      <family val="0"/>
    </font>
    <font>
      <b/>
      <sz val="12"/>
      <color indexed="63"/>
      <name val="Times New Roman"/>
      <family val="1"/>
    </font>
    <font>
      <sz val="8"/>
      <color indexed="63"/>
      <name val="TimesNewRoman,Bold"/>
      <family val="0"/>
    </font>
    <font>
      <sz val="11"/>
      <color indexed="63"/>
      <name val="TimesNewRoman,Bold"/>
      <family val="0"/>
    </font>
    <font>
      <sz val="11"/>
      <color indexed="63"/>
      <name val="Arial"/>
      <family val="0"/>
    </font>
    <font>
      <b/>
      <sz val="11"/>
      <color indexed="63"/>
      <name val="TimesNewRoman,Bold"/>
      <family val="0"/>
    </font>
    <font>
      <b/>
      <sz val="11"/>
      <color indexed="63"/>
      <name val="Arial"/>
      <family val="0"/>
    </font>
    <font>
      <i/>
      <sz val="11"/>
      <color indexed="63"/>
      <name val="TimesNewRoman,Bold"/>
      <family val="0"/>
    </font>
    <font>
      <sz val="12"/>
      <color indexed="63"/>
      <name val="Arial"/>
      <family val="0"/>
    </font>
    <font>
      <b/>
      <sz val="12"/>
      <color indexed="63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" fontId="4" fillId="0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6" fontId="4" fillId="2" borderId="3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 quotePrefix="1">
      <alignment horizontal="center" vertical="center" wrapText="1"/>
    </xf>
    <xf numFmtId="0" fontId="4" fillId="2" borderId="1" xfId="0" applyFont="1" applyFill="1" applyBorder="1" applyAlignment="1" quotePrefix="1">
      <alignment horizontal="center" vertical="center" wrapText="1"/>
    </xf>
    <xf numFmtId="0" fontId="4" fillId="2" borderId="8" xfId="0" applyFont="1" applyFill="1" applyBorder="1" applyAlignment="1" quotePrefix="1">
      <alignment horizontal="center" vertical="center" wrapText="1"/>
    </xf>
    <xf numFmtId="0" fontId="11" fillId="2" borderId="0" xfId="0" applyFont="1" applyFill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49" fontId="16" fillId="0" borderId="5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justify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Fill="1" applyBorder="1" applyAlignment="1">
      <alignment horizontal="justify" vertical="center" wrapText="1"/>
    </xf>
    <xf numFmtId="1" fontId="4" fillId="2" borderId="1" xfId="0" applyNumberFormat="1" applyFont="1" applyFill="1" applyBorder="1" applyAlignment="1">
      <alignment vertical="center" wrapText="1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22" fillId="0" borderId="1" xfId="0" applyFont="1" applyBorder="1" applyAlignment="1">
      <alignment vertical="center" wrapText="1"/>
    </xf>
    <xf numFmtId="0" fontId="22" fillId="0" borderId="1" xfId="0" applyFont="1" applyBorder="1" applyAlignment="1">
      <alignment vertical="center"/>
    </xf>
    <xf numFmtId="0" fontId="30" fillId="0" borderId="1" xfId="0" applyFont="1" applyBorder="1" applyAlignment="1">
      <alignment vertical="center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left" vertical="center"/>
    </xf>
    <xf numFmtId="0" fontId="22" fillId="0" borderId="1" xfId="0" applyFont="1" applyBorder="1" applyAlignment="1">
      <alignment horizontal="right" vertical="center"/>
    </xf>
    <xf numFmtId="0" fontId="19" fillId="0" borderId="1" xfId="0" applyFont="1" applyBorder="1" applyAlignment="1">
      <alignment vertical="center"/>
    </xf>
    <xf numFmtId="0" fontId="1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29" fillId="0" borderId="1" xfId="0" applyFont="1" applyBorder="1" applyAlignment="1">
      <alignment vertical="center"/>
    </xf>
    <xf numFmtId="0" fontId="22" fillId="0" borderId="1" xfId="0" applyFont="1" applyBorder="1" applyAlignment="1">
      <alignment horizontal="left" vertical="center"/>
    </xf>
    <xf numFmtId="0" fontId="16" fillId="0" borderId="0" xfId="0" applyFont="1" applyAlignment="1">
      <alignment vertical="center" wrapText="1"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0" fontId="13" fillId="0" borderId="1" xfId="0" applyFont="1" applyBorder="1" applyAlignment="1">
      <alignment horizontal="justify" vertical="center" wrapText="1"/>
    </xf>
    <xf numFmtId="0" fontId="13" fillId="0" borderId="0" xfId="0" applyFont="1" applyAlignment="1">
      <alignment vertical="center"/>
    </xf>
    <xf numFmtId="0" fontId="24" fillId="0" borderId="0" xfId="0" applyFont="1" applyAlignment="1">
      <alignment horizontal="justify" vertical="center"/>
    </xf>
    <xf numFmtId="0" fontId="20" fillId="0" borderId="0" xfId="0" applyFont="1" applyAlignment="1">
      <alignment horizontal="center" vertical="center"/>
    </xf>
    <xf numFmtId="0" fontId="11" fillId="2" borderId="0" xfId="0" applyFont="1" applyFill="1" applyBorder="1" applyAlignment="1">
      <alignment wrapText="1"/>
    </xf>
    <xf numFmtId="0" fontId="1" fillId="0" borderId="0" xfId="0" applyFont="1" applyAlignment="1">
      <alignment/>
    </xf>
    <xf numFmtId="0" fontId="11" fillId="2" borderId="0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7" fillId="2" borderId="0" xfId="0" applyFont="1" applyFill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2" borderId="0" xfId="0" applyFont="1" applyFill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19" fillId="0" borderId="2" xfId="0" applyFont="1" applyBorder="1" applyAlignment="1">
      <alignment horizontal="left" vertical="center"/>
    </xf>
    <xf numFmtId="0" fontId="29" fillId="0" borderId="3" xfId="0" applyFont="1" applyBorder="1" applyAlignment="1">
      <alignment vertical="center"/>
    </xf>
    <xf numFmtId="0" fontId="29" fillId="0" borderId="8" xfId="0" applyFont="1" applyBorder="1" applyAlignment="1">
      <alignment vertical="center"/>
    </xf>
    <xf numFmtId="0" fontId="18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left" vertical="center"/>
    </xf>
    <xf numFmtId="0" fontId="30" fillId="0" borderId="3" xfId="0" applyFont="1" applyBorder="1" applyAlignment="1">
      <alignment vertical="center"/>
    </xf>
    <xf numFmtId="0" fontId="30" fillId="0" borderId="8" xfId="0" applyFont="1" applyBorder="1" applyAlignment="1">
      <alignment vertical="center"/>
    </xf>
    <xf numFmtId="0" fontId="22" fillId="0" borderId="2" xfId="0" applyFont="1" applyBorder="1" applyAlignment="1">
      <alignment vertical="center" wrapText="1"/>
    </xf>
    <xf numFmtId="0" fontId="30" fillId="0" borderId="3" xfId="0" applyFont="1" applyBorder="1" applyAlignment="1">
      <alignment vertical="center" wrapText="1"/>
    </xf>
    <xf numFmtId="0" fontId="30" fillId="0" borderId="8" xfId="0" applyFont="1" applyBorder="1" applyAlignment="1">
      <alignment vertical="center" wrapText="1"/>
    </xf>
    <xf numFmtId="0" fontId="22" fillId="0" borderId="2" xfId="0" applyFont="1" applyBorder="1" applyAlignment="1">
      <alignment vertical="center"/>
    </xf>
    <xf numFmtId="0" fontId="22" fillId="0" borderId="2" xfId="0" applyFont="1" applyBorder="1" applyAlignment="1">
      <alignment horizontal="left" vertical="center" wrapText="1"/>
    </xf>
    <xf numFmtId="0" fontId="19" fillId="0" borderId="1" xfId="0" applyFont="1" applyBorder="1" applyAlignment="1">
      <alignment vertical="center" wrapText="1"/>
    </xf>
    <xf numFmtId="0" fontId="29" fillId="0" borderId="1" xfId="0" applyFont="1" applyBorder="1" applyAlignment="1">
      <alignment vertical="center" wrapText="1"/>
    </xf>
    <xf numFmtId="0" fontId="29" fillId="0" borderId="1" xfId="0" applyFont="1" applyBorder="1" applyAlignment="1">
      <alignment vertical="center"/>
    </xf>
    <xf numFmtId="0" fontId="19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vertical="center" wrapText="1"/>
    </xf>
    <xf numFmtId="0" fontId="30" fillId="0" borderId="1" xfId="0" applyFont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8" fillId="0" borderId="0" xfId="0" applyFont="1" applyAlignment="1">
      <alignment horizontal="right" vertical="center"/>
    </xf>
    <xf numFmtId="0" fontId="2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0" fillId="2" borderId="0" xfId="0" applyFill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</cellXfs>
  <cellStyles count="8">
    <cellStyle name="Normal" xfId="0"/>
    <cellStyle name="Hyperlink" xfId="15"/>
    <cellStyle name="Comma" xfId="16"/>
    <cellStyle name="Comma [0]" xfId="17"/>
    <cellStyle name="Normal_17 VSAFAS_lyginamasis_4-19_priedai_2009-09-10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apas8"/>
  <dimension ref="A1:M25"/>
  <sheetViews>
    <sheetView zoomScale="80" zoomScaleNormal="80" workbookViewId="0" topLeftCell="A1">
      <selection activeCell="J16" sqref="J16"/>
    </sheetView>
  </sheetViews>
  <sheetFormatPr defaultColWidth="9.140625" defaultRowHeight="12.75"/>
  <cols>
    <col min="1" max="1" width="4.140625" style="92" customWidth="1"/>
    <col min="2" max="2" width="32.8515625" style="88" customWidth="1"/>
    <col min="3" max="3" width="12.421875" style="88" customWidth="1"/>
    <col min="4" max="10" width="14.28125" style="88" customWidth="1"/>
    <col min="11" max="11" width="12.00390625" style="88" customWidth="1"/>
    <col min="12" max="12" width="11.57421875" style="88" customWidth="1"/>
    <col min="13" max="13" width="13.00390625" style="88" customWidth="1"/>
    <col min="14" max="16384" width="9.140625" style="88" customWidth="1"/>
  </cols>
  <sheetData>
    <row r="1" spans="9:11" ht="15">
      <c r="I1" s="89"/>
      <c r="J1" s="89"/>
      <c r="K1" s="89"/>
    </row>
    <row r="2" ht="15.75">
      <c r="K2" s="93"/>
    </row>
    <row r="5" spans="1:13" ht="15">
      <c r="A5" s="151" t="s">
        <v>221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</row>
    <row r="6" spans="1:13" ht="15">
      <c r="A6" s="151" t="s">
        <v>222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</row>
    <row r="8" spans="1:13" ht="15">
      <c r="A8" s="151" t="s">
        <v>223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</row>
    <row r="10" spans="1:13" ht="15">
      <c r="A10" s="153" t="s">
        <v>2</v>
      </c>
      <c r="B10" s="153" t="s">
        <v>224</v>
      </c>
      <c r="C10" s="153" t="s">
        <v>225</v>
      </c>
      <c r="D10" s="153" t="s">
        <v>226</v>
      </c>
      <c r="E10" s="153"/>
      <c r="F10" s="153"/>
      <c r="G10" s="153"/>
      <c r="H10" s="153"/>
      <c r="I10" s="153"/>
      <c r="J10" s="154"/>
      <c r="K10" s="154"/>
      <c r="L10" s="153"/>
      <c r="M10" s="153" t="s">
        <v>227</v>
      </c>
    </row>
    <row r="11" spans="1:13" s="90" customFormat="1" ht="123" customHeight="1">
      <c r="A11" s="153"/>
      <c r="B11" s="153"/>
      <c r="C11" s="153"/>
      <c r="D11" s="101" t="s">
        <v>250</v>
      </c>
      <c r="E11" s="101" t="s">
        <v>228</v>
      </c>
      <c r="F11" s="101" t="s">
        <v>244</v>
      </c>
      <c r="G11" s="101" t="s">
        <v>229</v>
      </c>
      <c r="H11" s="101" t="s">
        <v>245</v>
      </c>
      <c r="I11" s="102" t="s">
        <v>230</v>
      </c>
      <c r="J11" s="101" t="s">
        <v>231</v>
      </c>
      <c r="K11" s="103" t="s">
        <v>232</v>
      </c>
      <c r="L11" s="104" t="s">
        <v>233</v>
      </c>
      <c r="M11" s="153"/>
    </row>
    <row r="12" spans="1:13" ht="15">
      <c r="A12" s="105">
        <v>1</v>
      </c>
      <c r="B12" s="105">
        <v>2</v>
      </c>
      <c r="C12" s="105">
        <v>3</v>
      </c>
      <c r="D12" s="105">
        <v>4</v>
      </c>
      <c r="E12" s="105">
        <v>5</v>
      </c>
      <c r="F12" s="105">
        <v>6</v>
      </c>
      <c r="G12" s="105">
        <v>7</v>
      </c>
      <c r="H12" s="105">
        <v>8</v>
      </c>
      <c r="I12" s="105">
        <v>9</v>
      </c>
      <c r="J12" s="105">
        <v>10</v>
      </c>
      <c r="K12" s="106" t="s">
        <v>234</v>
      </c>
      <c r="L12" s="105">
        <v>12</v>
      </c>
      <c r="M12" s="105">
        <v>13</v>
      </c>
    </row>
    <row r="13" spans="1:13" s="89" customFormat="1" ht="71.25">
      <c r="A13" s="100" t="s">
        <v>210</v>
      </c>
      <c r="B13" s="107" t="s">
        <v>235</v>
      </c>
      <c r="C13" s="136">
        <f>C14+C15</f>
        <v>3557</v>
      </c>
      <c r="D13" s="136">
        <f aca="true" t="shared" si="0" ref="D13:M13">D14+D15</f>
        <v>486616</v>
      </c>
      <c r="E13" s="136">
        <f t="shared" si="0"/>
        <v>0</v>
      </c>
      <c r="F13" s="136">
        <f t="shared" si="0"/>
        <v>126458</v>
      </c>
      <c r="G13" s="136">
        <f t="shared" si="0"/>
        <v>0</v>
      </c>
      <c r="H13" s="136">
        <f t="shared" si="0"/>
        <v>0</v>
      </c>
      <c r="I13" s="136">
        <f t="shared" si="0"/>
        <v>384894</v>
      </c>
      <c r="J13" s="136">
        <f t="shared" si="0"/>
        <v>0</v>
      </c>
      <c r="K13" s="136">
        <f t="shared" si="0"/>
        <v>0</v>
      </c>
      <c r="L13" s="136">
        <f t="shared" si="0"/>
        <v>0</v>
      </c>
      <c r="M13" s="136">
        <f t="shared" si="0"/>
        <v>231737</v>
      </c>
    </row>
    <row r="14" spans="1:13" ht="15" customHeight="1">
      <c r="A14" s="109" t="s">
        <v>219</v>
      </c>
      <c r="B14" s="110" t="s">
        <v>236</v>
      </c>
      <c r="C14" s="108">
        <v>3557</v>
      </c>
      <c r="D14" s="108">
        <v>6445</v>
      </c>
      <c r="E14" s="108"/>
      <c r="F14" s="108">
        <v>126458</v>
      </c>
      <c r="G14" s="108"/>
      <c r="H14" s="108"/>
      <c r="I14" s="108">
        <v>4014</v>
      </c>
      <c r="J14" s="108"/>
      <c r="K14" s="108"/>
      <c r="L14" s="108"/>
      <c r="M14" s="108">
        <f>C14+D14+E14+F14-G14-H14-I14-J14-K14+L14</f>
        <v>132446</v>
      </c>
    </row>
    <row r="15" spans="1:13" ht="15" customHeight="1">
      <c r="A15" s="109" t="s">
        <v>220</v>
      </c>
      <c r="B15" s="110" t="s">
        <v>237</v>
      </c>
      <c r="C15" s="108"/>
      <c r="D15" s="111">
        <v>480171</v>
      </c>
      <c r="E15" s="111"/>
      <c r="F15" s="108"/>
      <c r="G15" s="108"/>
      <c r="H15" s="108"/>
      <c r="I15" s="108">
        <v>380880</v>
      </c>
      <c r="J15" s="108"/>
      <c r="K15" s="108"/>
      <c r="L15" s="108"/>
      <c r="M15" s="108">
        <f>C15+D15+E15+F15-G15-H15-I15-J15-K15+L15</f>
        <v>99291</v>
      </c>
    </row>
    <row r="16" spans="1:13" s="89" customFormat="1" ht="83.25" customHeight="1">
      <c r="A16" s="100" t="s">
        <v>211</v>
      </c>
      <c r="B16" s="107" t="s">
        <v>238</v>
      </c>
      <c r="C16" s="136">
        <f aca="true" t="shared" si="1" ref="C16:M16">C17+C18</f>
        <v>438361</v>
      </c>
      <c r="D16" s="136">
        <f t="shared" si="1"/>
        <v>227579</v>
      </c>
      <c r="E16" s="136">
        <f t="shared" si="1"/>
        <v>0</v>
      </c>
      <c r="F16" s="136">
        <f t="shared" si="1"/>
        <v>0</v>
      </c>
      <c r="G16" s="136">
        <f t="shared" si="1"/>
        <v>0</v>
      </c>
      <c r="H16" s="136">
        <f t="shared" si="1"/>
        <v>0</v>
      </c>
      <c r="I16" s="136">
        <f t="shared" si="1"/>
        <v>226089</v>
      </c>
      <c r="J16" s="136">
        <f t="shared" si="1"/>
        <v>0</v>
      </c>
      <c r="K16" s="136">
        <f t="shared" si="1"/>
        <v>0</v>
      </c>
      <c r="L16" s="136">
        <f t="shared" si="1"/>
        <v>0</v>
      </c>
      <c r="M16" s="136">
        <f t="shared" si="1"/>
        <v>439851</v>
      </c>
    </row>
    <row r="17" spans="1:13" ht="15" customHeight="1">
      <c r="A17" s="109" t="s">
        <v>215</v>
      </c>
      <c r="B17" s="110" t="s">
        <v>236</v>
      </c>
      <c r="C17" s="108">
        <v>437809</v>
      </c>
      <c r="D17" s="108">
        <v>10510</v>
      </c>
      <c r="E17" s="108"/>
      <c r="F17" s="108"/>
      <c r="G17" s="108"/>
      <c r="H17" s="108"/>
      <c r="I17" s="108">
        <v>15751</v>
      </c>
      <c r="J17" s="108"/>
      <c r="K17" s="108"/>
      <c r="L17" s="108"/>
      <c r="M17" s="108">
        <f>C17+D17+E17+F17-G17-H17-I17-J17-K17+L17</f>
        <v>432568</v>
      </c>
    </row>
    <row r="18" spans="1:13" ht="15" customHeight="1">
      <c r="A18" s="109" t="s">
        <v>216</v>
      </c>
      <c r="B18" s="110" t="s">
        <v>237</v>
      </c>
      <c r="C18" s="108">
        <v>552</v>
      </c>
      <c r="D18" s="108">
        <v>217069</v>
      </c>
      <c r="E18" s="108"/>
      <c r="F18" s="108"/>
      <c r="G18" s="108"/>
      <c r="H18" s="108"/>
      <c r="I18" s="108">
        <v>210338</v>
      </c>
      <c r="J18" s="108"/>
      <c r="K18" s="108"/>
      <c r="L18" s="108"/>
      <c r="M18" s="108">
        <f>C18+D18+E18+F18-G18-H18-I18-J18-K18+L18</f>
        <v>7283</v>
      </c>
    </row>
    <row r="19" spans="1:13" s="89" customFormat="1" ht="114.75" customHeight="1">
      <c r="A19" s="100" t="s">
        <v>212</v>
      </c>
      <c r="B19" s="107" t="s">
        <v>239</v>
      </c>
      <c r="C19" s="136">
        <f aca="true" t="shared" si="2" ref="C19:M19">C20+C21</f>
        <v>22789</v>
      </c>
      <c r="D19" s="136">
        <f t="shared" si="2"/>
        <v>0</v>
      </c>
      <c r="E19" s="136">
        <f t="shared" si="2"/>
        <v>0</v>
      </c>
      <c r="F19" s="136">
        <f t="shared" si="2"/>
        <v>716414</v>
      </c>
      <c r="G19" s="136">
        <f t="shared" si="2"/>
        <v>0</v>
      </c>
      <c r="H19" s="136">
        <f t="shared" si="2"/>
        <v>0</v>
      </c>
      <c r="I19" s="136">
        <f t="shared" si="2"/>
        <v>24973</v>
      </c>
      <c r="J19" s="136">
        <f t="shared" si="2"/>
        <v>0</v>
      </c>
      <c r="K19" s="136">
        <f t="shared" si="2"/>
        <v>0</v>
      </c>
      <c r="L19" s="136">
        <f t="shared" si="2"/>
        <v>0</v>
      </c>
      <c r="M19" s="136">
        <f t="shared" si="2"/>
        <v>714230</v>
      </c>
    </row>
    <row r="20" spans="1:13" ht="15" customHeight="1">
      <c r="A20" s="109" t="s">
        <v>217</v>
      </c>
      <c r="B20" s="110" t="s">
        <v>236</v>
      </c>
      <c r="C20" s="108"/>
      <c r="D20" s="108"/>
      <c r="E20" s="108">
        <v>196</v>
      </c>
      <c r="F20" s="108">
        <v>716414</v>
      </c>
      <c r="G20" s="108"/>
      <c r="H20" s="108"/>
      <c r="I20" s="108">
        <v>2380</v>
      </c>
      <c r="J20" s="108"/>
      <c r="K20" s="108"/>
      <c r="L20" s="108"/>
      <c r="M20" s="108">
        <f>C20+D20+E20+F20-G20-H20-I20-J20-K20+L20</f>
        <v>714230</v>
      </c>
    </row>
    <row r="21" spans="1:13" ht="15" customHeight="1">
      <c r="A21" s="109" t="s">
        <v>218</v>
      </c>
      <c r="B21" s="110" t="s">
        <v>237</v>
      </c>
      <c r="C21" s="108">
        <v>22789</v>
      </c>
      <c r="D21" s="108"/>
      <c r="E21" s="108">
        <v>-196</v>
      </c>
      <c r="F21" s="108"/>
      <c r="G21" s="108"/>
      <c r="H21" s="108"/>
      <c r="I21" s="108">
        <v>22593</v>
      </c>
      <c r="J21" s="108"/>
      <c r="K21" s="108"/>
      <c r="L21" s="108"/>
      <c r="M21" s="108">
        <f>C21+D21+E21+F21-G21-H21-I21-J21-K21+L21</f>
        <v>0</v>
      </c>
    </row>
    <row r="22" spans="1:13" s="89" customFormat="1" ht="15" customHeight="1">
      <c r="A22" s="100" t="s">
        <v>213</v>
      </c>
      <c r="B22" s="107" t="s">
        <v>240</v>
      </c>
      <c r="C22" s="136">
        <f aca="true" t="shared" si="3" ref="C22:M22">C23+C24</f>
        <v>15453</v>
      </c>
      <c r="D22" s="136">
        <f t="shared" si="3"/>
        <v>1016</v>
      </c>
      <c r="E22" s="136">
        <f t="shared" si="3"/>
        <v>0</v>
      </c>
      <c r="F22" s="136">
        <f t="shared" si="3"/>
        <v>325</v>
      </c>
      <c r="G22" s="136">
        <f t="shared" si="3"/>
        <v>0</v>
      </c>
      <c r="H22" s="136">
        <f t="shared" si="3"/>
        <v>0</v>
      </c>
      <c r="I22" s="136">
        <f t="shared" si="3"/>
        <v>4625</v>
      </c>
      <c r="J22" s="136">
        <f t="shared" si="3"/>
        <v>0</v>
      </c>
      <c r="K22" s="136">
        <f t="shared" si="3"/>
        <v>0</v>
      </c>
      <c r="L22" s="136">
        <f t="shared" si="3"/>
        <v>0</v>
      </c>
      <c r="M22" s="136">
        <f t="shared" si="3"/>
        <v>12169</v>
      </c>
    </row>
    <row r="23" spans="1:13" ht="15" customHeight="1">
      <c r="A23" s="109" t="s">
        <v>241</v>
      </c>
      <c r="B23" s="110" t="s">
        <v>236</v>
      </c>
      <c r="C23" s="108">
        <v>11242</v>
      </c>
      <c r="D23" s="108">
        <v>1016</v>
      </c>
      <c r="E23" s="108"/>
      <c r="F23" s="108">
        <v>325</v>
      </c>
      <c r="G23" s="108"/>
      <c r="H23" s="108"/>
      <c r="I23" s="108">
        <v>4324</v>
      </c>
      <c r="J23" s="108"/>
      <c r="K23" s="108"/>
      <c r="L23" s="108"/>
      <c r="M23" s="108">
        <f>C23+D23+E23+F23-G23-H23-I23-J23-K23+L23</f>
        <v>8259</v>
      </c>
    </row>
    <row r="24" spans="1:13" ht="15" customHeight="1">
      <c r="A24" s="109" t="s">
        <v>242</v>
      </c>
      <c r="B24" s="110" t="s">
        <v>237</v>
      </c>
      <c r="C24" s="108">
        <v>4211</v>
      </c>
      <c r="D24" s="111"/>
      <c r="E24" s="108"/>
      <c r="F24" s="108"/>
      <c r="G24" s="108"/>
      <c r="H24" s="108"/>
      <c r="I24" s="108">
        <v>301</v>
      </c>
      <c r="J24" s="108"/>
      <c r="K24" s="108"/>
      <c r="L24" s="108"/>
      <c r="M24" s="108">
        <f>C24+D24+E24+F24-G24-H24-I24-J24-K24+L24</f>
        <v>3910</v>
      </c>
    </row>
    <row r="25" spans="1:13" s="137" customFormat="1" ht="15" customHeight="1">
      <c r="A25" s="100" t="s">
        <v>214</v>
      </c>
      <c r="B25" s="107" t="s">
        <v>243</v>
      </c>
      <c r="C25" s="136">
        <f>C13+C16+C19+C22</f>
        <v>480160</v>
      </c>
      <c r="D25" s="136">
        <f aca="true" t="shared" si="4" ref="D25:M25">D13+D16+D19+D22</f>
        <v>715211</v>
      </c>
      <c r="E25" s="136">
        <f t="shared" si="4"/>
        <v>0</v>
      </c>
      <c r="F25" s="136">
        <f t="shared" si="4"/>
        <v>843197</v>
      </c>
      <c r="G25" s="136">
        <f t="shared" si="4"/>
        <v>0</v>
      </c>
      <c r="H25" s="136">
        <f t="shared" si="4"/>
        <v>0</v>
      </c>
      <c r="I25" s="136">
        <f t="shared" si="4"/>
        <v>640581</v>
      </c>
      <c r="J25" s="136">
        <f t="shared" si="4"/>
        <v>0</v>
      </c>
      <c r="K25" s="136">
        <f t="shared" si="4"/>
        <v>0</v>
      </c>
      <c r="L25" s="136">
        <f t="shared" si="4"/>
        <v>0</v>
      </c>
      <c r="M25" s="136">
        <f t="shared" si="4"/>
        <v>1397987</v>
      </c>
    </row>
  </sheetData>
  <mergeCells count="8">
    <mergeCell ref="A5:M5"/>
    <mergeCell ref="A6:M6"/>
    <mergeCell ref="A8:M8"/>
    <mergeCell ref="A10:A11"/>
    <mergeCell ref="B10:B11"/>
    <mergeCell ref="C10:C11"/>
    <mergeCell ref="D10:L10"/>
    <mergeCell ref="M10:M11"/>
  </mergeCells>
  <printOptions/>
  <pageMargins left="0.75" right="0.75" top="0.29" bottom="0.18" header="0" footer="0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apas17"/>
  <dimension ref="A1:I60"/>
  <sheetViews>
    <sheetView tabSelected="1" workbookViewId="0" topLeftCell="A48">
      <selection activeCell="C19" sqref="C19:F19"/>
    </sheetView>
  </sheetViews>
  <sheetFormatPr defaultColWidth="9.140625" defaultRowHeight="12.75"/>
  <cols>
    <col min="1" max="1" width="8.00390625" style="113" customWidth="1"/>
    <col min="2" max="2" width="1.57421875" style="113" hidden="1" customWidth="1"/>
    <col min="3" max="3" width="30.140625" style="113" customWidth="1"/>
    <col min="4" max="4" width="18.28125" style="113" customWidth="1"/>
    <col min="5" max="5" width="0" style="113" hidden="1" customWidth="1"/>
    <col min="6" max="6" width="11.7109375" style="113" customWidth="1"/>
    <col min="7" max="9" width="13.140625" style="113" customWidth="1"/>
    <col min="10" max="16384" width="9.140625" style="113" customWidth="1"/>
  </cols>
  <sheetData>
    <row r="1" spans="4:9" ht="15.75">
      <c r="D1" s="114"/>
      <c r="G1" s="115" t="s">
        <v>131</v>
      </c>
      <c r="H1" s="115"/>
      <c r="I1" s="115"/>
    </row>
    <row r="2" spans="7:9" ht="12.75">
      <c r="G2" s="115" t="s">
        <v>115</v>
      </c>
      <c r="H2" s="115"/>
      <c r="I2" s="115"/>
    </row>
    <row r="4" spans="1:9" ht="12.75">
      <c r="A4" s="139" t="s">
        <v>132</v>
      </c>
      <c r="B4" s="150"/>
      <c r="C4" s="150"/>
      <c r="D4" s="150"/>
      <c r="E4" s="150"/>
      <c r="F4" s="150"/>
      <c r="G4" s="150"/>
      <c r="H4" s="150"/>
      <c r="I4" s="150"/>
    </row>
    <row r="5" spans="1:9" ht="12.75">
      <c r="A5" s="139" t="s">
        <v>133</v>
      </c>
      <c r="B5" s="150"/>
      <c r="C5" s="150"/>
      <c r="D5" s="150"/>
      <c r="E5" s="150"/>
      <c r="F5" s="150"/>
      <c r="G5" s="150"/>
      <c r="H5" s="150"/>
      <c r="I5" s="150"/>
    </row>
    <row r="6" spans="1:9" ht="21" customHeight="1">
      <c r="A6" s="147" t="s">
        <v>246</v>
      </c>
      <c r="B6" s="147"/>
      <c r="C6" s="147"/>
      <c r="D6" s="147"/>
      <c r="E6" s="147"/>
      <c r="F6" s="147"/>
      <c r="G6" s="147"/>
      <c r="H6" s="147"/>
      <c r="I6" s="147"/>
    </row>
    <row r="7" spans="1:9" ht="12.75">
      <c r="A7" s="148" t="s">
        <v>111</v>
      </c>
      <c r="B7" s="149"/>
      <c r="C7" s="149"/>
      <c r="D7" s="149"/>
      <c r="E7" s="149"/>
      <c r="F7" s="149"/>
      <c r="G7" s="149"/>
      <c r="H7" s="149"/>
      <c r="I7" s="149"/>
    </row>
    <row r="8" spans="1:9" ht="21" customHeight="1">
      <c r="A8" s="147" t="s">
        <v>247</v>
      </c>
      <c r="B8" s="147"/>
      <c r="C8" s="147"/>
      <c r="D8" s="147"/>
      <c r="E8" s="147"/>
      <c r="F8" s="147"/>
      <c r="G8" s="147"/>
      <c r="H8" s="147"/>
      <c r="I8" s="147"/>
    </row>
    <row r="9" spans="1:9" ht="12.75">
      <c r="A9" s="148" t="s">
        <v>134</v>
      </c>
      <c r="B9" s="149"/>
      <c r="C9" s="149"/>
      <c r="D9" s="149"/>
      <c r="E9" s="149"/>
      <c r="F9" s="149"/>
      <c r="G9" s="149"/>
      <c r="H9" s="149"/>
      <c r="I9" s="149"/>
    </row>
    <row r="10" spans="1:9" ht="12.75">
      <c r="A10" s="148" t="s">
        <v>135</v>
      </c>
      <c r="B10" s="150"/>
      <c r="C10" s="150"/>
      <c r="D10" s="150"/>
      <c r="E10" s="150"/>
      <c r="F10" s="150"/>
      <c r="G10" s="150"/>
      <c r="H10" s="150"/>
      <c r="I10" s="150"/>
    </row>
    <row r="11" spans="1:9" ht="15">
      <c r="A11" s="138"/>
      <c r="B11" s="177"/>
      <c r="C11" s="177"/>
      <c r="D11" s="177"/>
      <c r="E11" s="177"/>
      <c r="F11" s="177"/>
      <c r="G11" s="177"/>
      <c r="H11" s="177"/>
      <c r="I11" s="177"/>
    </row>
    <row r="12" spans="1:9" ht="15">
      <c r="A12" s="145" t="s">
        <v>136</v>
      </c>
      <c r="B12" s="146"/>
      <c r="C12" s="146"/>
      <c r="D12" s="146"/>
      <c r="E12" s="146"/>
      <c r="F12" s="146"/>
      <c r="G12" s="146"/>
      <c r="H12" s="146"/>
      <c r="I12" s="146"/>
    </row>
    <row r="13" spans="1:9" ht="15">
      <c r="A13" s="176"/>
      <c r="B13" s="177"/>
      <c r="C13" s="177"/>
      <c r="D13" s="177"/>
      <c r="E13" s="177"/>
      <c r="F13" s="177"/>
      <c r="G13" s="177"/>
      <c r="H13" s="177"/>
      <c r="I13" s="177"/>
    </row>
    <row r="14" spans="1:9" ht="15">
      <c r="A14" s="145" t="s">
        <v>256</v>
      </c>
      <c r="B14" s="146"/>
      <c r="C14" s="146"/>
      <c r="D14" s="146"/>
      <c r="E14" s="146"/>
      <c r="F14" s="146"/>
      <c r="G14" s="146"/>
      <c r="H14" s="146"/>
      <c r="I14" s="146"/>
    </row>
    <row r="15" spans="1:9" ht="9.75" customHeight="1">
      <c r="A15" s="117"/>
      <c r="B15" s="116"/>
      <c r="C15" s="116"/>
      <c r="D15" s="116"/>
      <c r="E15" s="116"/>
      <c r="F15" s="116"/>
      <c r="G15" s="116"/>
      <c r="H15" s="116"/>
      <c r="I15" s="116"/>
    </row>
    <row r="16" spans="1:9" ht="15">
      <c r="A16" s="176" t="s">
        <v>257</v>
      </c>
      <c r="B16" s="177"/>
      <c r="C16" s="177"/>
      <c r="D16" s="177"/>
      <c r="E16" s="177"/>
      <c r="F16" s="177"/>
      <c r="G16" s="177"/>
      <c r="H16" s="177"/>
      <c r="I16" s="177"/>
    </row>
    <row r="17" spans="1:9" ht="15">
      <c r="A17" s="176" t="s">
        <v>1</v>
      </c>
      <c r="B17" s="177"/>
      <c r="C17" s="177"/>
      <c r="D17" s="177"/>
      <c r="E17" s="177"/>
      <c r="F17" s="177"/>
      <c r="G17" s="177"/>
      <c r="H17" s="177"/>
      <c r="I17" s="177"/>
    </row>
    <row r="18" spans="1:9" s="116" customFormat="1" ht="15">
      <c r="A18" s="178" t="s">
        <v>251</v>
      </c>
      <c r="B18" s="177"/>
      <c r="C18" s="177"/>
      <c r="D18" s="177"/>
      <c r="E18" s="177"/>
      <c r="F18" s="177"/>
      <c r="G18" s="177"/>
      <c r="H18" s="177"/>
      <c r="I18" s="177"/>
    </row>
    <row r="19" spans="1:9" s="119" customFormat="1" ht="49.5" customHeight="1">
      <c r="A19" s="179" t="s">
        <v>2</v>
      </c>
      <c r="B19" s="179"/>
      <c r="C19" s="179" t="s">
        <v>3</v>
      </c>
      <c r="D19" s="171"/>
      <c r="E19" s="171"/>
      <c r="F19" s="171"/>
      <c r="G19" s="118" t="s">
        <v>137</v>
      </c>
      <c r="H19" s="118" t="s">
        <v>138</v>
      </c>
      <c r="I19" s="118" t="s">
        <v>139</v>
      </c>
    </row>
    <row r="20" spans="1:9" ht="15.75">
      <c r="A20" s="120" t="s">
        <v>7</v>
      </c>
      <c r="B20" s="121" t="s">
        <v>140</v>
      </c>
      <c r="C20" s="174" t="s">
        <v>140</v>
      </c>
      <c r="D20" s="175"/>
      <c r="E20" s="175"/>
      <c r="F20" s="175"/>
      <c r="G20" s="121"/>
      <c r="H20" s="121">
        <f>H21+H26+H27</f>
        <v>662536</v>
      </c>
      <c r="I20" s="121">
        <f>I21+I26+I27</f>
        <v>682948</v>
      </c>
    </row>
    <row r="21" spans="1:9" ht="15.75">
      <c r="A21" s="123" t="s">
        <v>9</v>
      </c>
      <c r="B21" s="124" t="s">
        <v>141</v>
      </c>
      <c r="C21" s="173" t="s">
        <v>141</v>
      </c>
      <c r="D21" s="173"/>
      <c r="E21" s="173"/>
      <c r="F21" s="173"/>
      <c r="G21" s="124"/>
      <c r="H21" s="121">
        <f>SUM(H22:H25)</f>
        <v>662536</v>
      </c>
      <c r="I21" s="121">
        <f>I22+I23+I24+I25</f>
        <v>679963</v>
      </c>
    </row>
    <row r="22" spans="1:9" ht="15.75">
      <c r="A22" s="123" t="s">
        <v>142</v>
      </c>
      <c r="B22" s="124" t="s">
        <v>61</v>
      </c>
      <c r="C22" s="173" t="s">
        <v>61</v>
      </c>
      <c r="D22" s="173"/>
      <c r="E22" s="173"/>
      <c r="F22" s="173"/>
      <c r="G22" s="124"/>
      <c r="H22" s="125">
        <v>424117</v>
      </c>
      <c r="I22" s="125">
        <v>434240</v>
      </c>
    </row>
    <row r="23" spans="1:9" ht="15.75">
      <c r="A23" s="123" t="s">
        <v>143</v>
      </c>
      <c r="B23" s="126" t="s">
        <v>144</v>
      </c>
      <c r="C23" s="170" t="s">
        <v>144</v>
      </c>
      <c r="D23" s="170"/>
      <c r="E23" s="170"/>
      <c r="F23" s="170"/>
      <c r="G23" s="126"/>
      <c r="H23" s="121">
        <v>202116</v>
      </c>
      <c r="I23" s="121">
        <v>239126</v>
      </c>
    </row>
    <row r="24" spans="1:9" ht="15.75">
      <c r="A24" s="123" t="s">
        <v>145</v>
      </c>
      <c r="B24" s="124" t="s">
        <v>146</v>
      </c>
      <c r="C24" s="170" t="s">
        <v>146</v>
      </c>
      <c r="D24" s="170"/>
      <c r="E24" s="170"/>
      <c r="F24" s="170"/>
      <c r="G24" s="124"/>
      <c r="H24" s="121">
        <v>31677</v>
      </c>
      <c r="I24" s="121">
        <v>3517</v>
      </c>
    </row>
    <row r="25" spans="1:9" ht="15.75">
      <c r="A25" s="123" t="s">
        <v>147</v>
      </c>
      <c r="B25" s="126" t="s">
        <v>148</v>
      </c>
      <c r="C25" s="170" t="s">
        <v>148</v>
      </c>
      <c r="D25" s="170"/>
      <c r="E25" s="170"/>
      <c r="F25" s="170"/>
      <c r="G25" s="126"/>
      <c r="H25" s="121">
        <v>4626</v>
      </c>
      <c r="I25" s="121">
        <v>3080</v>
      </c>
    </row>
    <row r="26" spans="1:9" ht="15.75">
      <c r="A26" s="123" t="s">
        <v>16</v>
      </c>
      <c r="B26" s="124" t="s">
        <v>149</v>
      </c>
      <c r="C26" s="170" t="s">
        <v>149</v>
      </c>
      <c r="D26" s="170"/>
      <c r="E26" s="170"/>
      <c r="F26" s="170"/>
      <c r="G26" s="124"/>
      <c r="H26" s="121"/>
      <c r="I26" s="121"/>
    </row>
    <row r="27" spans="1:9" ht="15.75">
      <c r="A27" s="123" t="s">
        <v>36</v>
      </c>
      <c r="B27" s="124" t="s">
        <v>150</v>
      </c>
      <c r="C27" s="170" t="s">
        <v>150</v>
      </c>
      <c r="D27" s="170"/>
      <c r="E27" s="170"/>
      <c r="F27" s="170"/>
      <c r="G27" s="124"/>
      <c r="H27" s="121">
        <f>H28+H29</f>
        <v>0</v>
      </c>
      <c r="I27" s="121">
        <f>I28+I29</f>
        <v>2985</v>
      </c>
    </row>
    <row r="28" spans="1:9" ht="15.75">
      <c r="A28" s="123" t="s">
        <v>151</v>
      </c>
      <c r="B28" s="126" t="s">
        <v>152</v>
      </c>
      <c r="C28" s="170" t="s">
        <v>152</v>
      </c>
      <c r="D28" s="170"/>
      <c r="E28" s="170"/>
      <c r="F28" s="170"/>
      <c r="G28" s="126"/>
      <c r="H28" s="121"/>
      <c r="I28" s="121">
        <v>2985</v>
      </c>
    </row>
    <row r="29" spans="1:9" ht="15.75">
      <c r="A29" s="123" t="s">
        <v>153</v>
      </c>
      <c r="B29" s="126" t="s">
        <v>154</v>
      </c>
      <c r="C29" s="170" t="s">
        <v>154</v>
      </c>
      <c r="D29" s="170"/>
      <c r="E29" s="170"/>
      <c r="F29" s="170"/>
      <c r="G29" s="126"/>
      <c r="H29" s="121"/>
      <c r="I29" s="121"/>
    </row>
    <row r="30" spans="1:9" ht="15.75">
      <c r="A30" s="120" t="s">
        <v>46</v>
      </c>
      <c r="B30" s="121" t="s">
        <v>155</v>
      </c>
      <c r="C30" s="174" t="s">
        <v>155</v>
      </c>
      <c r="D30" s="174"/>
      <c r="E30" s="174"/>
      <c r="F30" s="174"/>
      <c r="G30" s="121"/>
      <c r="H30" s="121">
        <f>SUM(H31:H44)</f>
        <v>663831</v>
      </c>
      <c r="I30" s="121">
        <f>SUM(I31:I44)</f>
        <v>681146</v>
      </c>
    </row>
    <row r="31" spans="1:9" ht="15.75">
      <c r="A31" s="123" t="s">
        <v>9</v>
      </c>
      <c r="B31" s="124" t="s">
        <v>156</v>
      </c>
      <c r="C31" s="170" t="s">
        <v>157</v>
      </c>
      <c r="D31" s="172"/>
      <c r="E31" s="172"/>
      <c r="F31" s="172"/>
      <c r="G31" s="124"/>
      <c r="H31" s="126">
        <v>484090</v>
      </c>
      <c r="I31" s="126">
        <v>495239</v>
      </c>
    </row>
    <row r="32" spans="1:9" ht="15.75">
      <c r="A32" s="123" t="s">
        <v>16</v>
      </c>
      <c r="B32" s="124" t="s">
        <v>158</v>
      </c>
      <c r="C32" s="170" t="s">
        <v>159</v>
      </c>
      <c r="D32" s="172"/>
      <c r="E32" s="172"/>
      <c r="F32" s="172"/>
      <c r="G32" s="124"/>
      <c r="H32" s="126">
        <v>9880</v>
      </c>
      <c r="I32" s="126">
        <v>7191</v>
      </c>
    </row>
    <row r="33" spans="1:9" ht="15.75">
      <c r="A33" s="123" t="s">
        <v>36</v>
      </c>
      <c r="B33" s="124" t="s">
        <v>160</v>
      </c>
      <c r="C33" s="170" t="s">
        <v>161</v>
      </c>
      <c r="D33" s="172"/>
      <c r="E33" s="172"/>
      <c r="F33" s="172"/>
      <c r="G33" s="124"/>
      <c r="H33" s="126">
        <v>65717</v>
      </c>
      <c r="I33" s="126">
        <v>104385</v>
      </c>
    </row>
    <row r="34" spans="1:9" ht="15.75">
      <c r="A34" s="123" t="s">
        <v>44</v>
      </c>
      <c r="B34" s="124" t="s">
        <v>162</v>
      </c>
      <c r="C34" s="173" t="s">
        <v>163</v>
      </c>
      <c r="D34" s="172"/>
      <c r="E34" s="172"/>
      <c r="F34" s="172"/>
      <c r="G34" s="124"/>
      <c r="H34" s="126">
        <v>28781</v>
      </c>
      <c r="I34" s="126">
        <v>3474</v>
      </c>
    </row>
    <row r="35" spans="1:9" ht="15.75">
      <c r="A35" s="123" t="s">
        <v>56</v>
      </c>
      <c r="B35" s="124" t="s">
        <v>164</v>
      </c>
      <c r="C35" s="173" t="s">
        <v>165</v>
      </c>
      <c r="D35" s="172"/>
      <c r="E35" s="172"/>
      <c r="F35" s="172"/>
      <c r="G35" s="124"/>
      <c r="H35" s="126">
        <v>14695</v>
      </c>
      <c r="I35" s="126">
        <v>11106</v>
      </c>
    </row>
    <row r="36" spans="1:9" ht="15.75">
      <c r="A36" s="123" t="s">
        <v>166</v>
      </c>
      <c r="B36" s="124" t="s">
        <v>167</v>
      </c>
      <c r="C36" s="173" t="s">
        <v>168</v>
      </c>
      <c r="D36" s="172"/>
      <c r="E36" s="172"/>
      <c r="F36" s="172"/>
      <c r="G36" s="124"/>
      <c r="H36" s="126">
        <v>689</v>
      </c>
      <c r="I36" s="126">
        <v>1111</v>
      </c>
    </row>
    <row r="37" spans="1:9" ht="15.75">
      <c r="A37" s="123" t="s">
        <v>169</v>
      </c>
      <c r="B37" s="124" t="s">
        <v>170</v>
      </c>
      <c r="C37" s="173" t="s">
        <v>171</v>
      </c>
      <c r="D37" s="172"/>
      <c r="E37" s="172"/>
      <c r="F37" s="172"/>
      <c r="G37" s="124"/>
      <c r="H37" s="126">
        <v>1873</v>
      </c>
      <c r="I37" s="126">
        <v>239</v>
      </c>
    </row>
    <row r="38" spans="1:9" ht="15.75">
      <c r="A38" s="123" t="s">
        <v>172</v>
      </c>
      <c r="B38" s="124" t="s">
        <v>173</v>
      </c>
      <c r="C38" s="170" t="s">
        <v>173</v>
      </c>
      <c r="D38" s="172"/>
      <c r="E38" s="172"/>
      <c r="F38" s="172"/>
      <c r="G38" s="124"/>
      <c r="H38" s="126"/>
      <c r="I38" s="126">
        <v>0</v>
      </c>
    </row>
    <row r="39" spans="1:9" ht="15.75">
      <c r="A39" s="123" t="s">
        <v>174</v>
      </c>
      <c r="B39" s="124" t="s">
        <v>175</v>
      </c>
      <c r="C39" s="173" t="s">
        <v>175</v>
      </c>
      <c r="D39" s="172"/>
      <c r="E39" s="172"/>
      <c r="F39" s="172"/>
      <c r="G39" s="124"/>
      <c r="H39" s="126">
        <v>4706</v>
      </c>
      <c r="I39" s="126">
        <v>3897</v>
      </c>
    </row>
    <row r="40" spans="1:9" ht="15.75" customHeight="1">
      <c r="A40" s="123" t="s">
        <v>176</v>
      </c>
      <c r="B40" s="124" t="s">
        <v>177</v>
      </c>
      <c r="C40" s="170" t="s">
        <v>178</v>
      </c>
      <c r="D40" s="171"/>
      <c r="E40" s="171"/>
      <c r="F40" s="171"/>
      <c r="G40" s="124"/>
      <c r="H40" s="126">
        <v>51779</v>
      </c>
      <c r="I40" s="126">
        <v>53284</v>
      </c>
    </row>
    <row r="41" spans="1:9" ht="15.75" customHeight="1">
      <c r="A41" s="123" t="s">
        <v>179</v>
      </c>
      <c r="B41" s="124" t="s">
        <v>180</v>
      </c>
      <c r="C41" s="170" t="s">
        <v>181</v>
      </c>
      <c r="D41" s="172"/>
      <c r="E41" s="172"/>
      <c r="F41" s="172"/>
      <c r="G41" s="124"/>
      <c r="H41" s="126"/>
      <c r="I41" s="126"/>
    </row>
    <row r="42" spans="1:9" ht="15.75">
      <c r="A42" s="123" t="s">
        <v>182</v>
      </c>
      <c r="B42" s="124" t="s">
        <v>183</v>
      </c>
      <c r="C42" s="170" t="s">
        <v>184</v>
      </c>
      <c r="D42" s="172"/>
      <c r="E42" s="172"/>
      <c r="F42" s="172"/>
      <c r="G42" s="124"/>
      <c r="H42" s="126"/>
      <c r="I42" s="126"/>
    </row>
    <row r="43" spans="1:9" ht="15.75">
      <c r="A43" s="123" t="s">
        <v>185</v>
      </c>
      <c r="B43" s="124" t="s">
        <v>186</v>
      </c>
      <c r="C43" s="170" t="s">
        <v>187</v>
      </c>
      <c r="D43" s="172"/>
      <c r="E43" s="172"/>
      <c r="F43" s="172"/>
      <c r="G43" s="124"/>
      <c r="H43" s="126">
        <v>1621</v>
      </c>
      <c r="I43" s="126">
        <v>1220</v>
      </c>
    </row>
    <row r="44" spans="1:9" ht="15.75">
      <c r="A44" s="123" t="s">
        <v>188</v>
      </c>
      <c r="B44" s="124" t="s">
        <v>189</v>
      </c>
      <c r="C44" s="157" t="s">
        <v>190</v>
      </c>
      <c r="D44" s="158"/>
      <c r="E44" s="158"/>
      <c r="F44" s="159"/>
      <c r="G44" s="124"/>
      <c r="H44" s="130"/>
      <c r="I44" s="126"/>
    </row>
    <row r="45" spans="1:9" ht="15.75">
      <c r="A45" s="121" t="s">
        <v>48</v>
      </c>
      <c r="B45" s="131" t="s">
        <v>191</v>
      </c>
      <c r="C45" s="162" t="s">
        <v>191</v>
      </c>
      <c r="D45" s="163"/>
      <c r="E45" s="163"/>
      <c r="F45" s="164"/>
      <c r="G45" s="131"/>
      <c r="H45" s="122">
        <f>H20-H30</f>
        <v>-1295</v>
      </c>
      <c r="I45" s="122">
        <f>I20-I30</f>
        <v>1802</v>
      </c>
    </row>
    <row r="46" spans="1:9" ht="15.75">
      <c r="A46" s="121" t="s">
        <v>59</v>
      </c>
      <c r="B46" s="121" t="s">
        <v>192</v>
      </c>
      <c r="C46" s="168" t="s">
        <v>192</v>
      </c>
      <c r="D46" s="163"/>
      <c r="E46" s="163"/>
      <c r="F46" s="164"/>
      <c r="G46" s="122"/>
      <c r="H46" s="122">
        <f>H47-H48-H49</f>
        <v>2865</v>
      </c>
      <c r="I46" s="121">
        <f>I47+I48+I49</f>
        <v>0</v>
      </c>
    </row>
    <row r="47" spans="1:9" ht="15.75">
      <c r="A47" s="126" t="s">
        <v>104</v>
      </c>
      <c r="B47" s="124" t="s">
        <v>193</v>
      </c>
      <c r="C47" s="157" t="s">
        <v>194</v>
      </c>
      <c r="D47" s="158"/>
      <c r="E47" s="158"/>
      <c r="F47" s="159"/>
      <c r="G47" s="121"/>
      <c r="H47" s="130">
        <v>2865</v>
      </c>
      <c r="I47" s="126"/>
    </row>
    <row r="48" spans="1:9" ht="15.75">
      <c r="A48" s="126" t="s">
        <v>16</v>
      </c>
      <c r="B48" s="124" t="s">
        <v>195</v>
      </c>
      <c r="C48" s="157" t="s">
        <v>195</v>
      </c>
      <c r="D48" s="158"/>
      <c r="E48" s="158"/>
      <c r="F48" s="159"/>
      <c r="G48" s="121"/>
      <c r="H48" s="130"/>
      <c r="I48" s="126"/>
    </row>
    <row r="49" spans="1:9" ht="15.75">
      <c r="A49" s="126" t="s">
        <v>196</v>
      </c>
      <c r="B49" s="124" t="s">
        <v>197</v>
      </c>
      <c r="C49" s="157" t="s">
        <v>198</v>
      </c>
      <c r="D49" s="158"/>
      <c r="E49" s="158"/>
      <c r="F49" s="159"/>
      <c r="G49" s="121"/>
      <c r="H49" s="130"/>
      <c r="I49" s="126"/>
    </row>
    <row r="50" spans="1:9" ht="15.75">
      <c r="A50" s="121" t="s">
        <v>64</v>
      </c>
      <c r="B50" s="131" t="s">
        <v>199</v>
      </c>
      <c r="C50" s="162" t="s">
        <v>199</v>
      </c>
      <c r="D50" s="163"/>
      <c r="E50" s="163"/>
      <c r="F50" s="164"/>
      <c r="G50" s="122"/>
      <c r="H50" s="122"/>
      <c r="I50" s="121">
        <v>11</v>
      </c>
    </row>
    <row r="51" spans="1:9" ht="30" customHeight="1">
      <c r="A51" s="121" t="s">
        <v>76</v>
      </c>
      <c r="B51" s="131" t="s">
        <v>200</v>
      </c>
      <c r="C51" s="169" t="s">
        <v>200</v>
      </c>
      <c r="D51" s="166"/>
      <c r="E51" s="166"/>
      <c r="F51" s="167"/>
      <c r="G51" s="122"/>
      <c r="H51" s="122"/>
      <c r="I51" s="121"/>
    </row>
    <row r="52" spans="1:9" ht="15.75">
      <c r="A52" s="121" t="s">
        <v>88</v>
      </c>
      <c r="B52" s="131" t="s">
        <v>201</v>
      </c>
      <c r="C52" s="162" t="s">
        <v>201</v>
      </c>
      <c r="D52" s="163"/>
      <c r="E52" s="163"/>
      <c r="F52" s="164"/>
      <c r="G52" s="122"/>
      <c r="H52" s="122"/>
      <c r="I52" s="121"/>
    </row>
    <row r="53" spans="1:9" ht="30" customHeight="1">
      <c r="A53" s="121" t="s">
        <v>202</v>
      </c>
      <c r="B53" s="121" t="s">
        <v>203</v>
      </c>
      <c r="C53" s="165" t="s">
        <v>203</v>
      </c>
      <c r="D53" s="166"/>
      <c r="E53" s="166"/>
      <c r="F53" s="167"/>
      <c r="G53" s="122"/>
      <c r="H53" s="122">
        <f>H45+H46+H50</f>
        <v>1570</v>
      </c>
      <c r="I53" s="121">
        <f>I45+I46+I50</f>
        <v>1813</v>
      </c>
    </row>
    <row r="54" spans="1:9" ht="15.75">
      <c r="A54" s="121" t="s">
        <v>9</v>
      </c>
      <c r="B54" s="121" t="s">
        <v>204</v>
      </c>
      <c r="C54" s="168" t="s">
        <v>204</v>
      </c>
      <c r="D54" s="163"/>
      <c r="E54" s="163"/>
      <c r="F54" s="164"/>
      <c r="G54" s="122"/>
      <c r="H54" s="122"/>
      <c r="I54" s="121"/>
    </row>
    <row r="55" spans="1:9" ht="15.75">
      <c r="A55" s="121" t="s">
        <v>205</v>
      </c>
      <c r="B55" s="131" t="s">
        <v>206</v>
      </c>
      <c r="C55" s="162" t="s">
        <v>206</v>
      </c>
      <c r="D55" s="163"/>
      <c r="E55" s="163"/>
      <c r="F55" s="164"/>
      <c r="G55" s="122"/>
      <c r="H55" s="122"/>
      <c r="I55" s="121"/>
    </row>
    <row r="56" spans="1:9" ht="15.75">
      <c r="A56" s="126" t="s">
        <v>9</v>
      </c>
      <c r="B56" s="124" t="s">
        <v>207</v>
      </c>
      <c r="C56" s="157" t="s">
        <v>207</v>
      </c>
      <c r="D56" s="158"/>
      <c r="E56" s="158"/>
      <c r="F56" s="159"/>
      <c r="G56" s="130"/>
      <c r="H56" s="130"/>
      <c r="I56" s="126"/>
    </row>
    <row r="57" spans="1:9" ht="15.75">
      <c r="A57" s="126" t="s">
        <v>16</v>
      </c>
      <c r="B57" s="124" t="s">
        <v>208</v>
      </c>
      <c r="C57" s="157" t="s">
        <v>208</v>
      </c>
      <c r="D57" s="158"/>
      <c r="E57" s="158"/>
      <c r="F57" s="159"/>
      <c r="G57" s="130"/>
      <c r="H57" s="130"/>
      <c r="I57" s="126"/>
    </row>
    <row r="58" spans="1:9" ht="12.75">
      <c r="A58" s="132"/>
      <c r="B58" s="132"/>
      <c r="C58" s="132"/>
      <c r="D58" s="132"/>
      <c r="G58" s="133"/>
      <c r="H58" s="133"/>
      <c r="I58" s="133"/>
    </row>
    <row r="59" spans="1:9" ht="15.75" customHeight="1">
      <c r="A59" s="161" t="s">
        <v>254</v>
      </c>
      <c r="B59" s="161"/>
      <c r="C59" s="161"/>
      <c r="D59" s="134"/>
      <c r="E59" s="134"/>
      <c r="F59" s="135"/>
      <c r="G59" s="135"/>
      <c r="H59" s="160" t="s">
        <v>255</v>
      </c>
      <c r="I59" s="160"/>
    </row>
    <row r="60" spans="1:9" s="116" customFormat="1" ht="34.5" customHeight="1">
      <c r="A60" s="155" t="s">
        <v>209</v>
      </c>
      <c r="B60" s="155"/>
      <c r="C60" s="155"/>
      <c r="D60" s="155"/>
      <c r="E60" s="155"/>
      <c r="F60" s="155"/>
      <c r="G60" s="155"/>
      <c r="H60" s="156" t="s">
        <v>114</v>
      </c>
      <c r="I60" s="156"/>
    </row>
  </sheetData>
  <mergeCells count="58">
    <mergeCell ref="A4:I4"/>
    <mergeCell ref="A5:I5"/>
    <mergeCell ref="A6:I6"/>
    <mergeCell ref="A7:I7"/>
    <mergeCell ref="A8:I8"/>
    <mergeCell ref="A9:I9"/>
    <mergeCell ref="A10:I10"/>
    <mergeCell ref="A11:I11"/>
    <mergeCell ref="A12:I12"/>
    <mergeCell ref="A13:I13"/>
    <mergeCell ref="A14:I14"/>
    <mergeCell ref="A16:I16"/>
    <mergeCell ref="A17:I17"/>
    <mergeCell ref="A18:I18"/>
    <mergeCell ref="A19:B19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A60:G60"/>
    <mergeCell ref="H60:I60"/>
    <mergeCell ref="C56:F56"/>
    <mergeCell ref="C57:F57"/>
    <mergeCell ref="H59:I59"/>
    <mergeCell ref="A59:C59"/>
  </mergeCells>
  <printOptions/>
  <pageMargins left="0.59" right="0.75" top="0.18" bottom="0.2" header="0" footer="0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apas18"/>
  <dimension ref="A1:G121"/>
  <sheetViews>
    <sheetView showGridLines="0" zoomScaleSheetLayoutView="100" workbookViewId="0" topLeftCell="A7">
      <selection activeCell="B94" sqref="B94:D94"/>
    </sheetView>
  </sheetViews>
  <sheetFormatPr defaultColWidth="9.140625" defaultRowHeight="12.75"/>
  <cols>
    <col min="1" max="1" width="10.57421875" style="11" customWidth="1"/>
    <col min="2" max="2" width="3.140625" style="12" customWidth="1"/>
    <col min="3" max="3" width="2.7109375" style="12" customWidth="1"/>
    <col min="4" max="4" width="55.421875" style="12" customWidth="1"/>
    <col min="5" max="5" width="7.7109375" style="44" customWidth="1"/>
    <col min="6" max="6" width="11.8515625" style="11" customWidth="1"/>
    <col min="7" max="7" width="12.8515625" style="11" customWidth="1"/>
    <col min="8" max="16384" width="9.140625" style="11" customWidth="1"/>
  </cols>
  <sheetData>
    <row r="1" spans="1:7" ht="12.75">
      <c r="A1" s="77"/>
      <c r="B1" s="44"/>
      <c r="C1" s="44"/>
      <c r="D1" s="44"/>
      <c r="E1" s="78"/>
      <c r="F1" s="77"/>
      <c r="G1" s="77"/>
    </row>
    <row r="2" spans="4:7" ht="12.75">
      <c r="D2" s="99"/>
      <c r="E2" s="140" t="s">
        <v>95</v>
      </c>
      <c r="F2" s="141"/>
      <c r="G2" s="141"/>
    </row>
    <row r="3" spans="4:7" ht="12.75">
      <c r="D3" s="99"/>
      <c r="E3" s="142" t="s">
        <v>115</v>
      </c>
      <c r="F3" s="143"/>
      <c r="G3" s="143"/>
    </row>
    <row r="5" spans="1:7" ht="12.75">
      <c r="A5" s="127" t="s">
        <v>94</v>
      </c>
      <c r="B5" s="128"/>
      <c r="C5" s="128"/>
      <c r="D5" s="128"/>
      <c r="E5" s="128"/>
      <c r="F5" s="129"/>
      <c r="G5" s="129"/>
    </row>
    <row r="6" spans="1:7" ht="12.75">
      <c r="A6" s="143"/>
      <c r="B6" s="143"/>
      <c r="C6" s="143"/>
      <c r="D6" s="143"/>
      <c r="E6" s="143"/>
      <c r="F6" s="143"/>
      <c r="G6" s="143"/>
    </row>
    <row r="7" spans="1:7" ht="15.75" customHeight="1">
      <c r="A7" s="144" t="s">
        <v>246</v>
      </c>
      <c r="B7" s="144"/>
      <c r="C7" s="144"/>
      <c r="D7" s="144"/>
      <c r="E7" s="144"/>
      <c r="F7" s="144"/>
      <c r="G7" s="144"/>
    </row>
    <row r="8" spans="1:7" ht="12.75">
      <c r="A8" s="127" t="s">
        <v>248</v>
      </c>
      <c r="B8" s="128"/>
      <c r="C8" s="128"/>
      <c r="D8" s="128"/>
      <c r="E8" s="128"/>
      <c r="F8" s="129"/>
      <c r="G8" s="129"/>
    </row>
    <row r="9" spans="1:7" ht="12.75" customHeight="1">
      <c r="A9" s="183" t="s">
        <v>247</v>
      </c>
      <c r="B9" s="183"/>
      <c r="C9" s="183"/>
      <c r="D9" s="183"/>
      <c r="E9" s="183"/>
      <c r="F9" s="183"/>
      <c r="G9" s="183"/>
    </row>
    <row r="10" spans="1:7" ht="12.75">
      <c r="A10" s="186" t="s">
        <v>249</v>
      </c>
      <c r="B10" s="187"/>
      <c r="C10" s="187"/>
      <c r="D10" s="187"/>
      <c r="E10" s="187"/>
      <c r="F10" s="188"/>
      <c r="G10" s="188"/>
    </row>
    <row r="11" spans="1:7" ht="12.75">
      <c r="A11" s="188"/>
      <c r="B11" s="188"/>
      <c r="C11" s="188"/>
      <c r="D11" s="188"/>
      <c r="E11" s="188"/>
      <c r="F11" s="188"/>
      <c r="G11" s="188"/>
    </row>
    <row r="12" spans="1:5" ht="12.75">
      <c r="A12" s="184"/>
      <c r="B12" s="185"/>
      <c r="C12" s="185"/>
      <c r="D12" s="185"/>
      <c r="E12" s="185"/>
    </row>
    <row r="13" spans="1:7" ht="12.75">
      <c r="A13" s="189" t="s">
        <v>0</v>
      </c>
      <c r="B13" s="190"/>
      <c r="C13" s="190"/>
      <c r="D13" s="190"/>
      <c r="E13" s="190"/>
      <c r="F13" s="191"/>
      <c r="G13" s="191"/>
    </row>
    <row r="14" spans="1:7" ht="12.75">
      <c r="A14" s="189" t="s">
        <v>252</v>
      </c>
      <c r="B14" s="190"/>
      <c r="C14" s="190"/>
      <c r="D14" s="190"/>
      <c r="E14" s="190"/>
      <c r="F14" s="191"/>
      <c r="G14" s="191"/>
    </row>
    <row r="15" spans="1:7" ht="12.75">
      <c r="A15" s="8"/>
      <c r="B15" s="67"/>
      <c r="C15" s="67"/>
      <c r="D15" s="67"/>
      <c r="E15" s="67"/>
      <c r="F15" s="68"/>
      <c r="G15" s="68"/>
    </row>
    <row r="16" spans="1:7" ht="12.75">
      <c r="A16" s="192" t="s">
        <v>253</v>
      </c>
      <c r="B16" s="193"/>
      <c r="C16" s="193"/>
      <c r="D16" s="193"/>
      <c r="E16" s="193"/>
      <c r="F16" s="194"/>
      <c r="G16" s="194"/>
    </row>
    <row r="17" spans="1:7" ht="12.75">
      <c r="A17" s="192" t="s">
        <v>1</v>
      </c>
      <c r="B17" s="192"/>
      <c r="C17" s="192"/>
      <c r="D17" s="192"/>
      <c r="E17" s="192"/>
      <c r="F17" s="194"/>
      <c r="G17" s="194"/>
    </row>
    <row r="18" spans="1:7" ht="12.75" customHeight="1">
      <c r="A18" s="8"/>
      <c r="B18" s="9"/>
      <c r="C18" s="9"/>
      <c r="D18" s="195" t="s">
        <v>126</v>
      </c>
      <c r="E18" s="195"/>
      <c r="F18" s="195"/>
      <c r="G18" s="195"/>
    </row>
    <row r="19" spans="1:7" ht="67.5" customHeight="1">
      <c r="A19" s="3" t="s">
        <v>2</v>
      </c>
      <c r="B19" s="180" t="s">
        <v>3</v>
      </c>
      <c r="C19" s="181"/>
      <c r="D19" s="182"/>
      <c r="E19" s="2" t="s">
        <v>4</v>
      </c>
      <c r="F19" s="1" t="s">
        <v>5</v>
      </c>
      <c r="G19" s="1" t="s">
        <v>6</v>
      </c>
    </row>
    <row r="20" spans="1:7" s="12" customFormat="1" ht="12.75" customHeight="1">
      <c r="A20" s="1" t="s">
        <v>7</v>
      </c>
      <c r="B20" s="13" t="s">
        <v>8</v>
      </c>
      <c r="C20" s="33"/>
      <c r="D20" s="14"/>
      <c r="E20" s="5"/>
      <c r="F20" s="87">
        <f>F21+F27+F38+F39</f>
        <v>1287361</v>
      </c>
      <c r="G20" s="87">
        <f>G21+G27+G38+G39</f>
        <v>452759</v>
      </c>
    </row>
    <row r="21" spans="1:7" s="12" customFormat="1" ht="12.75" customHeight="1">
      <c r="A21" s="32" t="s">
        <v>9</v>
      </c>
      <c r="B21" s="36" t="s">
        <v>97</v>
      </c>
      <c r="C21" s="16"/>
      <c r="D21" s="17"/>
      <c r="E21" s="25"/>
      <c r="F21" s="15">
        <f>SUM(F22:F26)</f>
        <v>301</v>
      </c>
      <c r="G21" s="112">
        <f>G22+G23+G24+G25</f>
        <v>337</v>
      </c>
    </row>
    <row r="22" spans="1:7" s="12" customFormat="1" ht="12.75" customHeight="1">
      <c r="A22" s="25" t="s">
        <v>10</v>
      </c>
      <c r="B22" s="7"/>
      <c r="C22" s="45" t="s">
        <v>11</v>
      </c>
      <c r="D22" s="27"/>
      <c r="E22" s="94"/>
      <c r="F22" s="15"/>
      <c r="G22" s="112"/>
    </row>
    <row r="23" spans="1:7" s="12" customFormat="1" ht="12.75" customHeight="1">
      <c r="A23" s="25" t="s">
        <v>12</v>
      </c>
      <c r="B23" s="7"/>
      <c r="C23" s="45" t="s">
        <v>117</v>
      </c>
      <c r="D23" s="31"/>
      <c r="E23" s="95"/>
      <c r="F23" s="15">
        <v>7</v>
      </c>
      <c r="G23" s="112">
        <v>15</v>
      </c>
    </row>
    <row r="24" spans="1:7" s="12" customFormat="1" ht="12.75" customHeight="1">
      <c r="A24" s="25" t="s">
        <v>13</v>
      </c>
      <c r="B24" s="7"/>
      <c r="C24" s="45" t="s">
        <v>14</v>
      </c>
      <c r="D24" s="31"/>
      <c r="E24" s="95"/>
      <c r="F24" s="15">
        <v>294</v>
      </c>
      <c r="G24" s="112">
        <v>322</v>
      </c>
    </row>
    <row r="25" spans="1:7" s="12" customFormat="1" ht="12.75" customHeight="1">
      <c r="A25" s="25" t="s">
        <v>15</v>
      </c>
      <c r="B25" s="7"/>
      <c r="C25" s="45" t="s">
        <v>122</v>
      </c>
      <c r="D25" s="31"/>
      <c r="E25" s="32"/>
      <c r="F25" s="15"/>
      <c r="G25" s="112"/>
    </row>
    <row r="26" spans="1:7" s="12" customFormat="1" ht="12.75" customHeight="1">
      <c r="A26" s="81" t="s">
        <v>93</v>
      </c>
      <c r="B26" s="7"/>
      <c r="C26" s="26" t="s">
        <v>82</v>
      </c>
      <c r="D26" s="27"/>
      <c r="E26" s="32"/>
      <c r="F26" s="15"/>
      <c r="G26" s="112"/>
    </row>
    <row r="27" spans="1:7" s="12" customFormat="1" ht="12.75" customHeight="1">
      <c r="A27" s="20" t="s">
        <v>16</v>
      </c>
      <c r="B27" s="21" t="s">
        <v>17</v>
      </c>
      <c r="C27" s="22"/>
      <c r="D27" s="23"/>
      <c r="E27" s="32"/>
      <c r="F27" s="15">
        <f>SUM(F28:F37)</f>
        <v>1287060</v>
      </c>
      <c r="G27" s="15">
        <f>SUM(G28:G37)</f>
        <v>452422</v>
      </c>
    </row>
    <row r="28" spans="1:7" s="12" customFormat="1" ht="12.75" customHeight="1">
      <c r="A28" s="25" t="s">
        <v>18</v>
      </c>
      <c r="B28" s="7"/>
      <c r="C28" s="45" t="s">
        <v>19</v>
      </c>
      <c r="D28" s="31"/>
      <c r="E28" s="95"/>
      <c r="F28" s="15"/>
      <c r="G28" s="15"/>
    </row>
    <row r="29" spans="1:7" s="12" customFormat="1" ht="12.75" customHeight="1">
      <c r="A29" s="25" t="s">
        <v>20</v>
      </c>
      <c r="B29" s="7"/>
      <c r="C29" s="45" t="s">
        <v>21</v>
      </c>
      <c r="D29" s="31"/>
      <c r="E29" s="95"/>
      <c r="F29" s="15">
        <v>1257896</v>
      </c>
      <c r="G29" s="15">
        <v>420391</v>
      </c>
    </row>
    <row r="30" spans="1:7" s="12" customFormat="1" ht="12.75" customHeight="1">
      <c r="A30" s="25" t="s">
        <v>22</v>
      </c>
      <c r="B30" s="7"/>
      <c r="C30" s="45" t="s">
        <v>23</v>
      </c>
      <c r="D30" s="31"/>
      <c r="E30" s="95"/>
      <c r="F30" s="15"/>
      <c r="G30" s="15"/>
    </row>
    <row r="31" spans="1:7" s="12" customFormat="1" ht="12.75" customHeight="1">
      <c r="A31" s="25" t="s">
        <v>24</v>
      </c>
      <c r="B31" s="7"/>
      <c r="C31" s="45" t="s">
        <v>25</v>
      </c>
      <c r="D31" s="31"/>
      <c r="E31" s="95"/>
      <c r="F31" s="15"/>
      <c r="G31" s="15"/>
    </row>
    <row r="32" spans="1:7" s="12" customFormat="1" ht="12.75" customHeight="1">
      <c r="A32" s="25" t="s">
        <v>26</v>
      </c>
      <c r="B32" s="7"/>
      <c r="C32" s="45" t="s">
        <v>27</v>
      </c>
      <c r="D32" s="31"/>
      <c r="E32" s="95"/>
      <c r="F32" s="15">
        <v>10226</v>
      </c>
      <c r="G32" s="15">
        <v>11493</v>
      </c>
    </row>
    <row r="33" spans="1:7" s="12" customFormat="1" ht="12.75" customHeight="1">
      <c r="A33" s="25" t="s">
        <v>28</v>
      </c>
      <c r="B33" s="7"/>
      <c r="C33" s="45" t="s">
        <v>29</v>
      </c>
      <c r="D33" s="31"/>
      <c r="E33" s="95"/>
      <c r="F33" s="15"/>
      <c r="G33" s="15"/>
    </row>
    <row r="34" spans="1:7" s="12" customFormat="1" ht="12.75" customHeight="1">
      <c r="A34" s="25" t="s">
        <v>30</v>
      </c>
      <c r="B34" s="7"/>
      <c r="C34" s="45" t="s">
        <v>31</v>
      </c>
      <c r="D34" s="31"/>
      <c r="E34" s="95"/>
      <c r="F34" s="15"/>
      <c r="G34" s="15"/>
    </row>
    <row r="35" spans="1:7" s="12" customFormat="1" ht="12.75" customHeight="1">
      <c r="A35" s="25" t="s">
        <v>32</v>
      </c>
      <c r="B35" s="7"/>
      <c r="C35" s="45" t="s">
        <v>33</v>
      </c>
      <c r="D35" s="31"/>
      <c r="E35" s="95"/>
      <c r="F35" s="15">
        <v>17916</v>
      </c>
      <c r="G35" s="15">
        <v>19407</v>
      </c>
    </row>
    <row r="36" spans="1:7" s="12" customFormat="1" ht="12.75" customHeight="1">
      <c r="A36" s="25" t="s">
        <v>34</v>
      </c>
      <c r="B36" s="28"/>
      <c r="C36" s="47" t="s">
        <v>116</v>
      </c>
      <c r="D36" s="48"/>
      <c r="E36" s="95"/>
      <c r="F36" s="15">
        <v>1022</v>
      </c>
      <c r="G36" s="15">
        <v>1131</v>
      </c>
    </row>
    <row r="37" spans="1:7" s="12" customFormat="1" ht="12.75" customHeight="1">
      <c r="A37" s="25" t="s">
        <v>35</v>
      </c>
      <c r="B37" s="7"/>
      <c r="C37" s="45" t="s">
        <v>125</v>
      </c>
      <c r="D37" s="31"/>
      <c r="E37" s="32"/>
      <c r="F37" s="15"/>
      <c r="G37" s="15"/>
    </row>
    <row r="38" spans="1:7" s="12" customFormat="1" ht="12.75" customHeight="1">
      <c r="A38" s="32" t="s">
        <v>36</v>
      </c>
      <c r="B38" s="6" t="s">
        <v>37</v>
      </c>
      <c r="C38" s="6"/>
      <c r="D38" s="46"/>
      <c r="E38" s="32"/>
      <c r="F38" s="15"/>
      <c r="G38" s="15"/>
    </row>
    <row r="39" spans="1:7" s="12" customFormat="1" ht="12.75" customHeight="1">
      <c r="A39" s="32" t="s">
        <v>44</v>
      </c>
      <c r="B39" s="6" t="s">
        <v>45</v>
      </c>
      <c r="C39" s="6"/>
      <c r="D39" s="46"/>
      <c r="E39" s="96"/>
      <c r="F39" s="15"/>
      <c r="G39" s="15"/>
    </row>
    <row r="40" spans="1:7" s="12" customFormat="1" ht="12.75" customHeight="1">
      <c r="A40" s="1" t="s">
        <v>46</v>
      </c>
      <c r="B40" s="13" t="s">
        <v>47</v>
      </c>
      <c r="C40" s="33"/>
      <c r="D40" s="14"/>
      <c r="E40" s="95"/>
      <c r="F40" s="87"/>
      <c r="G40" s="112"/>
    </row>
    <row r="41" spans="1:7" s="12" customFormat="1" ht="12.75" customHeight="1">
      <c r="A41" s="3" t="s">
        <v>48</v>
      </c>
      <c r="B41" s="69" t="s">
        <v>49</v>
      </c>
      <c r="C41" s="34"/>
      <c r="D41" s="70"/>
      <c r="E41" s="32"/>
      <c r="F41" s="87">
        <f>F42+F48+F49+F56+F57</f>
        <v>291175</v>
      </c>
      <c r="G41" s="87">
        <f>G42+G48+G49+G56+G57</f>
        <v>182803</v>
      </c>
    </row>
    <row r="42" spans="1:7" s="12" customFormat="1" ht="12.75" customHeight="1">
      <c r="A42" s="58" t="s">
        <v>9</v>
      </c>
      <c r="B42" s="50" t="s">
        <v>50</v>
      </c>
      <c r="C42" s="52"/>
      <c r="D42" s="71"/>
      <c r="E42" s="32"/>
      <c r="F42" s="15">
        <f>SUM(F43:F47)</f>
        <v>1868</v>
      </c>
      <c r="G42" s="15">
        <f>SUM(G43:G47)</f>
        <v>525</v>
      </c>
    </row>
    <row r="43" spans="1:7" s="12" customFormat="1" ht="12.75" customHeight="1">
      <c r="A43" s="19" t="s">
        <v>10</v>
      </c>
      <c r="B43" s="28"/>
      <c r="C43" s="47" t="s">
        <v>51</v>
      </c>
      <c r="D43" s="48"/>
      <c r="E43" s="95"/>
      <c r="F43" s="15"/>
      <c r="G43" s="112"/>
    </row>
    <row r="44" spans="1:7" s="12" customFormat="1" ht="12.75" customHeight="1">
      <c r="A44" s="19" t="s">
        <v>12</v>
      </c>
      <c r="B44" s="28"/>
      <c r="C44" s="47" t="s">
        <v>91</v>
      </c>
      <c r="D44" s="48"/>
      <c r="E44" s="95"/>
      <c r="F44" s="15">
        <v>1868</v>
      </c>
      <c r="G44" s="112">
        <v>525</v>
      </c>
    </row>
    <row r="45" spans="1:7" s="12" customFormat="1" ht="12.75">
      <c r="A45" s="19" t="s">
        <v>13</v>
      </c>
      <c r="B45" s="28"/>
      <c r="C45" s="47" t="s">
        <v>118</v>
      </c>
      <c r="D45" s="48"/>
      <c r="E45" s="95"/>
      <c r="F45" s="15"/>
      <c r="G45" s="112"/>
    </row>
    <row r="46" spans="1:7" s="12" customFormat="1" ht="12.75">
      <c r="A46" s="19" t="s">
        <v>15</v>
      </c>
      <c r="B46" s="28"/>
      <c r="C46" s="47" t="s">
        <v>123</v>
      </c>
      <c r="D46" s="48"/>
      <c r="E46" s="95"/>
      <c r="F46" s="15"/>
      <c r="G46" s="112"/>
    </row>
    <row r="47" spans="1:7" s="12" customFormat="1" ht="12.75" customHeight="1">
      <c r="A47" s="19" t="s">
        <v>93</v>
      </c>
      <c r="B47" s="34"/>
      <c r="C47" s="197" t="s">
        <v>105</v>
      </c>
      <c r="D47" s="198"/>
      <c r="E47" s="95"/>
      <c r="F47" s="15"/>
      <c r="G47" s="112"/>
    </row>
    <row r="48" spans="1:7" s="12" customFormat="1" ht="12.75" customHeight="1">
      <c r="A48" s="58" t="s">
        <v>16</v>
      </c>
      <c r="B48" s="72" t="s">
        <v>112</v>
      </c>
      <c r="C48" s="55"/>
      <c r="D48" s="73"/>
      <c r="E48" s="32"/>
      <c r="F48" s="15">
        <v>109179</v>
      </c>
      <c r="G48" s="112">
        <v>552</v>
      </c>
    </row>
    <row r="49" spans="1:7" s="12" customFormat="1" ht="12.75" customHeight="1">
      <c r="A49" s="58" t="s">
        <v>36</v>
      </c>
      <c r="B49" s="50" t="s">
        <v>98</v>
      </c>
      <c r="C49" s="52"/>
      <c r="D49" s="71"/>
      <c r="E49" s="32"/>
      <c r="F49" s="15">
        <f>SUM(F50:F55)</f>
        <v>174653</v>
      </c>
      <c r="G49" s="15">
        <f>SUM(G50:G55)</f>
        <v>150554</v>
      </c>
    </row>
    <row r="50" spans="1:7" s="12" customFormat="1" ht="12.75" customHeight="1">
      <c r="A50" s="19" t="s">
        <v>38</v>
      </c>
      <c r="B50" s="52"/>
      <c r="C50" s="82" t="s">
        <v>83</v>
      </c>
      <c r="D50" s="54"/>
      <c r="E50" s="32"/>
      <c r="F50" s="15"/>
      <c r="G50" s="15"/>
    </row>
    <row r="51" spans="1:7" s="12" customFormat="1" ht="12.75" customHeight="1">
      <c r="A51" s="83" t="s">
        <v>39</v>
      </c>
      <c r="B51" s="28"/>
      <c r="C51" s="47" t="s">
        <v>52</v>
      </c>
      <c r="D51" s="29"/>
      <c r="E51" s="91"/>
      <c r="F51" s="66"/>
      <c r="G51" s="15"/>
    </row>
    <row r="52" spans="1:7" s="12" customFormat="1" ht="12.75" customHeight="1">
      <c r="A52" s="19" t="s">
        <v>40</v>
      </c>
      <c r="B52" s="28"/>
      <c r="C52" s="47" t="s">
        <v>53</v>
      </c>
      <c r="D52" s="48"/>
      <c r="E52" s="97"/>
      <c r="F52" s="15"/>
      <c r="G52" s="15"/>
    </row>
    <row r="53" spans="1:7" s="12" customFormat="1" ht="12.75" customHeight="1">
      <c r="A53" s="19" t="s">
        <v>41</v>
      </c>
      <c r="B53" s="28"/>
      <c r="C53" s="197" t="s">
        <v>90</v>
      </c>
      <c r="D53" s="198"/>
      <c r="E53" s="97"/>
      <c r="F53" s="15">
        <v>892</v>
      </c>
      <c r="G53" s="15">
        <v>131</v>
      </c>
    </row>
    <row r="54" spans="1:7" s="12" customFormat="1" ht="12.75" customHeight="1">
      <c r="A54" s="19" t="s">
        <v>42</v>
      </c>
      <c r="B54" s="28"/>
      <c r="C54" s="47" t="s">
        <v>84</v>
      </c>
      <c r="D54" s="48"/>
      <c r="E54" s="97"/>
      <c r="F54" s="63">
        <v>173661</v>
      </c>
      <c r="G54" s="15">
        <v>150423</v>
      </c>
    </row>
    <row r="55" spans="1:7" s="12" customFormat="1" ht="12.75" customHeight="1">
      <c r="A55" s="19" t="s">
        <v>43</v>
      </c>
      <c r="B55" s="28"/>
      <c r="C55" s="47" t="s">
        <v>54</v>
      </c>
      <c r="D55" s="48"/>
      <c r="E55" s="32"/>
      <c r="F55" s="15">
        <v>100</v>
      </c>
      <c r="G55" s="15"/>
    </row>
    <row r="56" spans="1:7" s="12" customFormat="1" ht="12.75" customHeight="1">
      <c r="A56" s="58" t="s">
        <v>44</v>
      </c>
      <c r="B56" s="4" t="s">
        <v>55</v>
      </c>
      <c r="C56" s="4"/>
      <c r="D56" s="62"/>
      <c r="E56" s="97"/>
      <c r="F56" s="15"/>
      <c r="G56" s="24"/>
    </row>
    <row r="57" spans="1:7" s="12" customFormat="1" ht="12.75" customHeight="1">
      <c r="A57" s="58" t="s">
        <v>56</v>
      </c>
      <c r="B57" s="4" t="s">
        <v>57</v>
      </c>
      <c r="C57" s="4"/>
      <c r="D57" s="62"/>
      <c r="E57" s="32"/>
      <c r="F57" s="15">
        <v>5475</v>
      </c>
      <c r="G57" s="112">
        <v>31172</v>
      </c>
    </row>
    <row r="58" spans="1:7" s="12" customFormat="1" ht="12.75" customHeight="1">
      <c r="A58" s="32"/>
      <c r="B58" s="21" t="s">
        <v>58</v>
      </c>
      <c r="C58" s="85"/>
      <c r="D58" s="86"/>
      <c r="E58" s="1"/>
      <c r="F58" s="87">
        <f>F20+F40+F41</f>
        <v>1578536</v>
      </c>
      <c r="G58" s="87">
        <f>G20+G40+G41</f>
        <v>635562</v>
      </c>
    </row>
    <row r="59" spans="1:7" s="12" customFormat="1" ht="12.75" customHeight="1">
      <c r="A59" s="1" t="s">
        <v>59</v>
      </c>
      <c r="B59" s="13" t="s">
        <v>60</v>
      </c>
      <c r="C59" s="13"/>
      <c r="D59" s="76"/>
      <c r="E59" s="32"/>
      <c r="F59" s="87">
        <f>SUM(F60:F63)</f>
        <v>1397987</v>
      </c>
      <c r="G59" s="87">
        <f>SUM(G60:G63)</f>
        <v>480160</v>
      </c>
    </row>
    <row r="60" spans="1:7" s="12" customFormat="1" ht="12.75" customHeight="1">
      <c r="A60" s="32" t="s">
        <v>9</v>
      </c>
      <c r="B60" s="6" t="s">
        <v>61</v>
      </c>
      <c r="C60" s="6"/>
      <c r="D60" s="46"/>
      <c r="E60" s="32"/>
      <c r="F60" s="15">
        <v>231737</v>
      </c>
      <c r="G60" s="15">
        <v>3557</v>
      </c>
    </row>
    <row r="61" spans="1:7" s="12" customFormat="1" ht="12.75" customHeight="1">
      <c r="A61" s="20" t="s">
        <v>16</v>
      </c>
      <c r="B61" s="21" t="s">
        <v>62</v>
      </c>
      <c r="C61" s="22"/>
      <c r="D61" s="23"/>
      <c r="E61" s="20"/>
      <c r="F61" s="24">
        <v>439851</v>
      </c>
      <c r="G61" s="24">
        <v>438361</v>
      </c>
    </row>
    <row r="62" spans="1:7" s="12" customFormat="1" ht="12.75" customHeight="1">
      <c r="A62" s="32" t="s">
        <v>36</v>
      </c>
      <c r="B62" s="199" t="s">
        <v>106</v>
      </c>
      <c r="C62" s="200"/>
      <c r="D62" s="201"/>
      <c r="E62" s="32"/>
      <c r="F62" s="15">
        <v>714230</v>
      </c>
      <c r="G62" s="15">
        <v>22789</v>
      </c>
    </row>
    <row r="63" spans="1:7" s="12" customFormat="1" ht="12.75" customHeight="1">
      <c r="A63" s="32" t="s">
        <v>96</v>
      </c>
      <c r="B63" s="6" t="s">
        <v>63</v>
      </c>
      <c r="C63" s="7"/>
      <c r="D63" s="5"/>
      <c r="E63" s="32"/>
      <c r="F63" s="15">
        <v>12169</v>
      </c>
      <c r="G63" s="15">
        <v>15453</v>
      </c>
    </row>
    <row r="64" spans="1:7" s="12" customFormat="1" ht="12.75" customHeight="1">
      <c r="A64" s="1" t="s">
        <v>64</v>
      </c>
      <c r="B64" s="13" t="s">
        <v>65</v>
      </c>
      <c r="C64" s="33"/>
      <c r="D64" s="14"/>
      <c r="E64" s="32"/>
      <c r="F64" s="87">
        <f>F65+F69</f>
        <v>174646</v>
      </c>
      <c r="G64" s="87">
        <f>G65+G69</f>
        <v>151069</v>
      </c>
    </row>
    <row r="65" spans="1:7" s="12" customFormat="1" ht="12.75" customHeight="1">
      <c r="A65" s="32" t="s">
        <v>9</v>
      </c>
      <c r="B65" s="36" t="s">
        <v>66</v>
      </c>
      <c r="C65" s="37"/>
      <c r="D65" s="18"/>
      <c r="E65" s="32"/>
      <c r="F65" s="15">
        <f>F66+F67+F68</f>
        <v>0</v>
      </c>
      <c r="G65" s="15">
        <f>G66+G67+G68</f>
        <v>0</v>
      </c>
    </row>
    <row r="66" spans="1:7" s="12" customFormat="1" ht="12.75">
      <c r="A66" s="25" t="s">
        <v>10</v>
      </c>
      <c r="B66" s="41"/>
      <c r="C66" s="45" t="s">
        <v>99</v>
      </c>
      <c r="D66" s="51"/>
      <c r="E66" s="97"/>
      <c r="F66" s="15"/>
      <c r="G66" s="15"/>
    </row>
    <row r="67" spans="1:7" s="12" customFormat="1" ht="12.75" customHeight="1">
      <c r="A67" s="25" t="s">
        <v>12</v>
      </c>
      <c r="B67" s="7"/>
      <c r="C67" s="45" t="s">
        <v>67</v>
      </c>
      <c r="D67" s="31"/>
      <c r="E67" s="32"/>
      <c r="F67" s="15"/>
      <c r="G67" s="15"/>
    </row>
    <row r="68" spans="1:7" s="12" customFormat="1" ht="12.75" customHeight="1">
      <c r="A68" s="25" t="s">
        <v>103</v>
      </c>
      <c r="B68" s="7"/>
      <c r="C68" s="45" t="s">
        <v>68</v>
      </c>
      <c r="D68" s="31"/>
      <c r="E68" s="96"/>
      <c r="F68" s="15"/>
      <c r="G68" s="15"/>
    </row>
    <row r="69" spans="1:7" s="64" customFormat="1" ht="12.75" customHeight="1">
      <c r="A69" s="58" t="s">
        <v>16</v>
      </c>
      <c r="B69" s="59" t="s">
        <v>69</v>
      </c>
      <c r="C69" s="60"/>
      <c r="D69" s="61"/>
      <c r="E69" s="58"/>
      <c r="F69" s="63">
        <f>SUM(F70:F83)-F76-F77</f>
        <v>174646</v>
      </c>
      <c r="G69" s="63">
        <f>G70+G71+G72+G73+G74+G77+G78+G79+G80+G81+G82</f>
        <v>151069</v>
      </c>
    </row>
    <row r="70" spans="1:7" s="12" customFormat="1" ht="12.75" customHeight="1">
      <c r="A70" s="25" t="s">
        <v>18</v>
      </c>
      <c r="B70" s="7"/>
      <c r="C70" s="45" t="s">
        <v>102</v>
      </c>
      <c r="D70" s="27"/>
      <c r="E70" s="32"/>
      <c r="F70" s="15"/>
      <c r="G70" s="15"/>
    </row>
    <row r="71" spans="1:7" s="12" customFormat="1" ht="12.75" customHeight="1">
      <c r="A71" s="25" t="s">
        <v>20</v>
      </c>
      <c r="B71" s="41"/>
      <c r="C71" s="45" t="s">
        <v>109</v>
      </c>
      <c r="D71" s="51"/>
      <c r="E71" s="97"/>
      <c r="F71" s="15"/>
      <c r="G71" s="15"/>
    </row>
    <row r="72" spans="1:7" s="12" customFormat="1" ht="12.75">
      <c r="A72" s="25" t="s">
        <v>22</v>
      </c>
      <c r="B72" s="41"/>
      <c r="C72" s="45" t="s">
        <v>100</v>
      </c>
      <c r="D72" s="51"/>
      <c r="E72" s="97"/>
      <c r="F72" s="15"/>
      <c r="G72" s="15"/>
    </row>
    <row r="73" spans="1:7" s="12" customFormat="1" ht="12.75">
      <c r="A73" s="80" t="s">
        <v>24</v>
      </c>
      <c r="B73" s="52"/>
      <c r="C73" s="53" t="s">
        <v>85</v>
      </c>
      <c r="D73" s="54"/>
      <c r="E73" s="97"/>
      <c r="F73" s="15"/>
      <c r="G73" s="15"/>
    </row>
    <row r="74" spans="1:7" s="12" customFormat="1" ht="12.75">
      <c r="A74" s="32" t="s">
        <v>26</v>
      </c>
      <c r="B74" s="26"/>
      <c r="C74" s="26" t="s">
        <v>86</v>
      </c>
      <c r="D74" s="27"/>
      <c r="E74" s="98"/>
      <c r="F74" s="15"/>
      <c r="G74" s="15"/>
    </row>
    <row r="75" spans="1:7" s="12" customFormat="1" ht="12.75" customHeight="1">
      <c r="A75" s="84" t="s">
        <v>28</v>
      </c>
      <c r="B75" s="60"/>
      <c r="C75" s="79" t="s">
        <v>101</v>
      </c>
      <c r="D75" s="65"/>
      <c r="E75" s="32"/>
      <c r="F75" s="15">
        <f>F76+F77</f>
        <v>0</v>
      </c>
      <c r="G75" s="15">
        <f>G76+G77</f>
        <v>560</v>
      </c>
    </row>
    <row r="76" spans="1:7" s="12" customFormat="1" ht="12.75" customHeight="1">
      <c r="A76" s="19" t="s">
        <v>128</v>
      </c>
      <c r="B76" s="28"/>
      <c r="C76" s="29"/>
      <c r="D76" s="48" t="s">
        <v>70</v>
      </c>
      <c r="E76" s="97"/>
      <c r="F76" s="15"/>
      <c r="G76" s="15"/>
    </row>
    <row r="77" spans="1:7" s="12" customFormat="1" ht="12.75" customHeight="1">
      <c r="A77" s="19" t="s">
        <v>129</v>
      </c>
      <c r="B77" s="28"/>
      <c r="C77" s="29"/>
      <c r="D77" s="48" t="s">
        <v>71</v>
      </c>
      <c r="E77" s="95"/>
      <c r="F77" s="15"/>
      <c r="G77" s="15">
        <v>560</v>
      </c>
    </row>
    <row r="78" spans="1:7" s="12" customFormat="1" ht="12.75" customHeight="1">
      <c r="A78" s="19" t="s">
        <v>30</v>
      </c>
      <c r="B78" s="55"/>
      <c r="C78" s="56" t="s">
        <v>72</v>
      </c>
      <c r="D78" s="57"/>
      <c r="E78" s="95"/>
      <c r="F78" s="15"/>
      <c r="G78" s="15"/>
    </row>
    <row r="79" spans="1:7" s="12" customFormat="1" ht="12.75" customHeight="1">
      <c r="A79" s="19" t="s">
        <v>32</v>
      </c>
      <c r="B79" s="35"/>
      <c r="C79" s="47" t="s">
        <v>113</v>
      </c>
      <c r="D79" s="49"/>
      <c r="E79" s="97"/>
      <c r="F79" s="15"/>
      <c r="G79" s="15"/>
    </row>
    <row r="80" spans="1:7" s="12" customFormat="1" ht="12.75" customHeight="1">
      <c r="A80" s="19" t="s">
        <v>34</v>
      </c>
      <c r="B80" s="7"/>
      <c r="C80" s="45" t="s">
        <v>73</v>
      </c>
      <c r="D80" s="31"/>
      <c r="E80" s="97"/>
      <c r="F80" s="15">
        <v>40825</v>
      </c>
      <c r="G80" s="15">
        <v>61652</v>
      </c>
    </row>
    <row r="81" spans="1:7" s="12" customFormat="1" ht="12.75" customHeight="1">
      <c r="A81" s="19" t="s">
        <v>35</v>
      </c>
      <c r="B81" s="7"/>
      <c r="C81" s="45" t="s">
        <v>74</v>
      </c>
      <c r="D81" s="31"/>
      <c r="E81" s="97"/>
      <c r="F81" s="15">
        <v>59610</v>
      </c>
      <c r="G81" s="15">
        <v>14646</v>
      </c>
    </row>
    <row r="82" spans="1:7" s="12" customFormat="1" ht="12.75" customHeight="1">
      <c r="A82" s="25" t="s">
        <v>127</v>
      </c>
      <c r="B82" s="28"/>
      <c r="C82" s="47" t="s">
        <v>92</v>
      </c>
      <c r="D82" s="48"/>
      <c r="E82" s="97"/>
      <c r="F82" s="15">
        <v>74211</v>
      </c>
      <c r="G82" s="15">
        <v>74211</v>
      </c>
    </row>
    <row r="83" spans="1:7" s="12" customFormat="1" ht="12.75" customHeight="1">
      <c r="A83" s="25" t="s">
        <v>130</v>
      </c>
      <c r="B83" s="7"/>
      <c r="C83" s="45" t="s">
        <v>75</v>
      </c>
      <c r="D83" s="31"/>
      <c r="E83" s="96"/>
      <c r="F83" s="15"/>
      <c r="G83" s="15"/>
    </row>
    <row r="84" spans="1:7" s="12" customFormat="1" ht="12.75" customHeight="1">
      <c r="A84" s="1" t="s">
        <v>76</v>
      </c>
      <c r="B84" s="38" t="s">
        <v>77</v>
      </c>
      <c r="C84" s="39"/>
      <c r="D84" s="40"/>
      <c r="E84" s="96"/>
      <c r="F84" s="15">
        <f>F85+F86+F90+F89</f>
        <v>5903</v>
      </c>
      <c r="G84" s="15">
        <f>G85+G86+G90+G89</f>
        <v>4333</v>
      </c>
    </row>
    <row r="85" spans="1:7" s="12" customFormat="1" ht="12.75" customHeight="1">
      <c r="A85" s="32" t="s">
        <v>9</v>
      </c>
      <c r="B85" s="6" t="s">
        <v>87</v>
      </c>
      <c r="C85" s="7"/>
      <c r="D85" s="5"/>
      <c r="E85" s="96"/>
      <c r="F85" s="15"/>
      <c r="G85" s="15">
        <f>G86+G87</f>
        <v>0</v>
      </c>
    </row>
    <row r="86" spans="1:7" s="12" customFormat="1" ht="12.75" customHeight="1">
      <c r="A86" s="32" t="s">
        <v>16</v>
      </c>
      <c r="B86" s="36" t="s">
        <v>78</v>
      </c>
      <c r="C86" s="37"/>
      <c r="D86" s="18"/>
      <c r="E86" s="32"/>
      <c r="F86" s="15">
        <f>F87+F88</f>
        <v>0</v>
      </c>
      <c r="G86" s="15"/>
    </row>
    <row r="87" spans="1:7" s="12" customFormat="1" ht="12.75" customHeight="1">
      <c r="A87" s="25" t="s">
        <v>18</v>
      </c>
      <c r="B87" s="7"/>
      <c r="C87" s="45" t="s">
        <v>79</v>
      </c>
      <c r="D87" s="31"/>
      <c r="E87" s="32"/>
      <c r="F87" s="15"/>
      <c r="G87" s="15"/>
    </row>
    <row r="88" spans="1:7" s="12" customFormat="1" ht="12.75" customHeight="1">
      <c r="A88" s="25" t="s">
        <v>20</v>
      </c>
      <c r="B88" s="7"/>
      <c r="C88" s="45" t="s">
        <v>80</v>
      </c>
      <c r="D88" s="31"/>
      <c r="E88" s="32"/>
      <c r="F88" s="15"/>
      <c r="G88" s="15"/>
    </row>
    <row r="89" spans="1:7" s="12" customFormat="1" ht="12.75" customHeight="1">
      <c r="A89" s="58" t="s">
        <v>36</v>
      </c>
      <c r="B89" s="29" t="s">
        <v>110</v>
      </c>
      <c r="C89" s="29"/>
      <c r="D89" s="30"/>
      <c r="E89" s="32"/>
      <c r="F89" s="15"/>
      <c r="G89" s="15"/>
    </row>
    <row r="90" spans="1:7" s="12" customFormat="1" ht="12.75" customHeight="1">
      <c r="A90" s="20" t="s">
        <v>44</v>
      </c>
      <c r="B90" s="21" t="s">
        <v>81</v>
      </c>
      <c r="C90" s="22"/>
      <c r="D90" s="23"/>
      <c r="E90" s="32"/>
      <c r="F90" s="15">
        <f>F91+F92</f>
        <v>5903</v>
      </c>
      <c r="G90" s="15">
        <f>G91+G92</f>
        <v>4333</v>
      </c>
    </row>
    <row r="91" spans="1:7" s="12" customFormat="1" ht="12.75" customHeight="1">
      <c r="A91" s="25" t="s">
        <v>119</v>
      </c>
      <c r="B91" s="33"/>
      <c r="C91" s="45" t="s">
        <v>107</v>
      </c>
      <c r="D91" s="10"/>
      <c r="E91" s="95"/>
      <c r="F91" s="15">
        <v>1570</v>
      </c>
      <c r="G91" s="15">
        <v>4333</v>
      </c>
    </row>
    <row r="92" spans="1:7" s="12" customFormat="1" ht="12.75" customHeight="1">
      <c r="A92" s="25" t="s">
        <v>120</v>
      </c>
      <c r="B92" s="33"/>
      <c r="C92" s="45" t="s">
        <v>108</v>
      </c>
      <c r="D92" s="10"/>
      <c r="E92" s="95"/>
      <c r="F92" s="15">
        <v>4333</v>
      </c>
      <c r="G92" s="15"/>
    </row>
    <row r="93" spans="1:7" s="12" customFormat="1" ht="12.75" customHeight="1">
      <c r="A93" s="1" t="s">
        <v>88</v>
      </c>
      <c r="B93" s="38" t="s">
        <v>89</v>
      </c>
      <c r="C93" s="40"/>
      <c r="D93" s="40"/>
      <c r="E93" s="95"/>
      <c r="F93" s="15"/>
      <c r="G93" s="15"/>
    </row>
    <row r="94" spans="1:7" s="12" customFormat="1" ht="25.5" customHeight="1">
      <c r="A94" s="1"/>
      <c r="B94" s="202" t="s">
        <v>121</v>
      </c>
      <c r="C94" s="203"/>
      <c r="D94" s="204"/>
      <c r="E94" s="76"/>
      <c r="F94" s="87">
        <f>F59+F64+F84+F93</f>
        <v>1578536</v>
      </c>
      <c r="G94" s="87">
        <f>G59+G64+G84+G93</f>
        <v>635562</v>
      </c>
    </row>
    <row r="95" spans="1:7" s="12" customFormat="1" ht="12.75">
      <c r="A95" s="43"/>
      <c r="B95" s="42"/>
      <c r="C95" s="42"/>
      <c r="D95" s="42"/>
      <c r="E95" s="42"/>
      <c r="F95" s="44"/>
      <c r="G95" s="44"/>
    </row>
    <row r="96" spans="1:7" s="12" customFormat="1" ht="12.75" customHeight="1">
      <c r="A96" s="205" t="s">
        <v>254</v>
      </c>
      <c r="B96" s="205"/>
      <c r="C96" s="205"/>
      <c r="D96" s="205"/>
      <c r="E96" s="205"/>
      <c r="F96" s="196" t="s">
        <v>255</v>
      </c>
      <c r="G96" s="196"/>
    </row>
    <row r="97" spans="1:7" s="12" customFormat="1" ht="12.75">
      <c r="A97" s="192" t="s">
        <v>124</v>
      </c>
      <c r="B97" s="192"/>
      <c r="C97" s="192"/>
      <c r="D97" s="192"/>
      <c r="E97" s="192"/>
      <c r="F97" s="192" t="s">
        <v>114</v>
      </c>
      <c r="G97" s="192"/>
    </row>
    <row r="98" spans="1:7" s="12" customFormat="1" ht="12.75">
      <c r="A98" s="74"/>
      <c r="B98" s="74"/>
      <c r="C98" s="74"/>
      <c r="D98" s="74"/>
      <c r="E98" s="75"/>
      <c r="F98" s="9"/>
      <c r="G98" s="9"/>
    </row>
    <row r="99" s="12" customFormat="1" ht="12.75">
      <c r="E99" s="44"/>
    </row>
    <row r="100" s="12" customFormat="1" ht="12.75">
      <c r="E100" s="44"/>
    </row>
    <row r="101" s="12" customFormat="1" ht="12.75">
      <c r="E101" s="44"/>
    </row>
    <row r="102" s="12" customFormat="1" ht="12.75">
      <c r="E102" s="44"/>
    </row>
    <row r="103" s="12" customFormat="1" ht="12.75">
      <c r="E103" s="44"/>
    </row>
    <row r="104" s="12" customFormat="1" ht="12.75">
      <c r="E104" s="44"/>
    </row>
    <row r="105" s="12" customFormat="1" ht="12.75">
      <c r="E105" s="44"/>
    </row>
    <row r="106" s="12" customFormat="1" ht="12.75">
      <c r="E106" s="44"/>
    </row>
    <row r="107" s="12" customFormat="1" ht="12.75">
      <c r="E107" s="44"/>
    </row>
    <row r="108" s="12" customFormat="1" ht="12.75">
      <c r="E108" s="44"/>
    </row>
    <row r="109" s="12" customFormat="1" ht="12.75">
      <c r="E109" s="44"/>
    </row>
    <row r="110" s="12" customFormat="1" ht="12.75">
      <c r="E110" s="44"/>
    </row>
    <row r="111" s="12" customFormat="1" ht="12.75">
      <c r="E111" s="44"/>
    </row>
    <row r="112" s="12" customFormat="1" ht="12.75">
      <c r="E112" s="44"/>
    </row>
    <row r="113" s="12" customFormat="1" ht="12.75">
      <c r="E113" s="44"/>
    </row>
    <row r="114" s="12" customFormat="1" ht="12.75">
      <c r="E114" s="44"/>
    </row>
    <row r="115" s="12" customFormat="1" ht="12.75">
      <c r="E115" s="44"/>
    </row>
    <row r="116" s="12" customFormat="1" ht="12.75">
      <c r="E116" s="44"/>
    </row>
    <row r="117" s="12" customFormat="1" ht="12.75">
      <c r="E117" s="44"/>
    </row>
    <row r="118" s="12" customFormat="1" ht="12.75">
      <c r="E118" s="44"/>
    </row>
    <row r="119" s="12" customFormat="1" ht="12.75">
      <c r="E119" s="44"/>
    </row>
    <row r="120" s="12" customFormat="1" ht="12.75">
      <c r="E120" s="44"/>
    </row>
    <row r="121" s="12" customFormat="1" ht="12.75">
      <c r="E121" s="44"/>
    </row>
  </sheetData>
  <mergeCells count="22">
    <mergeCell ref="F96:G96"/>
    <mergeCell ref="F97:G97"/>
    <mergeCell ref="C47:D47"/>
    <mergeCell ref="C53:D53"/>
    <mergeCell ref="B62:D62"/>
    <mergeCell ref="B94:D94"/>
    <mergeCell ref="A96:E96"/>
    <mergeCell ref="A97:E97"/>
    <mergeCell ref="B19:D19"/>
    <mergeCell ref="A9:G9"/>
    <mergeCell ref="A12:E12"/>
    <mergeCell ref="A10:G11"/>
    <mergeCell ref="A13:G13"/>
    <mergeCell ref="A14:G14"/>
    <mergeCell ref="A16:G16"/>
    <mergeCell ref="A17:G17"/>
    <mergeCell ref="D18:G18"/>
    <mergeCell ref="E2:G2"/>
    <mergeCell ref="E3:G3"/>
    <mergeCell ref="A7:G7"/>
    <mergeCell ref="A8:G8"/>
    <mergeCell ref="A5:G6"/>
  </mergeCells>
  <printOptions horizontalCentered="1"/>
  <pageMargins left="0.45" right="0.16" top="0.6692913385826772" bottom="0.75" header="0.31496062992125984" footer="0.1181102362204724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Svietimo ir Mokslo</cp:lastModifiedBy>
  <cp:lastPrinted>2011-07-15T07:22:31Z</cp:lastPrinted>
  <dcterms:created xsi:type="dcterms:W3CDTF">2009-07-20T14:30:53Z</dcterms:created>
  <dcterms:modified xsi:type="dcterms:W3CDTF">2011-07-15T07:23:08Z</dcterms:modified>
  <cp:category/>
  <cp:version/>
  <cp:contentType/>
  <cp:contentStatus/>
</cp:coreProperties>
</file>