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2" windowHeight="8580" activeTab="2"/>
  </bookViews>
  <sheets>
    <sheet name="FBA" sheetId="1" r:id="rId1"/>
    <sheet name="VRA" sheetId="2" r:id="rId2"/>
    <sheet name="FS" sheetId="3" r:id="rId3"/>
  </sheets>
  <definedNames/>
  <calcPr fullCalcOnLoad="1"/>
</workbook>
</file>

<file path=xl/sharedStrings.xml><?xml version="1.0" encoding="utf-8"?>
<sst xmlns="http://schemas.openxmlformats.org/spreadsheetml/2006/main" count="368" uniqueCount="274">
  <si>
    <t>Ilgalaikiai įsipareigojimai</t>
  </si>
  <si>
    <t>Ilgalaikių įsipareigojimų einamųjų metų dalis</t>
  </si>
  <si>
    <t>Nematerialusis turtas</t>
  </si>
  <si>
    <t>Kitas nematerialusis turtas</t>
  </si>
  <si>
    <t>Mokėtinos subsidijos, dotacijos ir finansavimo sumos</t>
  </si>
  <si>
    <t>Sukauptos mokėtinos sumos</t>
  </si>
  <si>
    <t>Transporto priemonės</t>
  </si>
  <si>
    <t>Kitos gautinos sumos</t>
  </si>
  <si>
    <t>Rezervai</t>
  </si>
  <si>
    <t>Programinė įranga ir jos licencijos</t>
  </si>
  <si>
    <t>Pinigai ir pinigų ekvivalentai</t>
  </si>
  <si>
    <t>Ilgalaikiai atidėjiniai</t>
  </si>
  <si>
    <t>Ilgalaikis materialusis turtas</t>
  </si>
  <si>
    <t>Žemė</t>
  </si>
  <si>
    <t>Ilgalaikis finansinis turtas</t>
  </si>
  <si>
    <t>Baldai ir biuro įranga</t>
  </si>
  <si>
    <t>Sukauptas perviršis ar deficitas</t>
  </si>
  <si>
    <t>Gautinos trumpalaikės finansinės sumos</t>
  </si>
  <si>
    <t>Gautinos finansavimo sumos</t>
  </si>
  <si>
    <t>Mokėtinos socialinės išmokos</t>
  </si>
  <si>
    <t>Mineraliniai ištekliai ir kitas ilgalaikis turtas</t>
  </si>
  <si>
    <t>(viešojo sektoriaus subjekto vadovas arba jo įgaliotas administracijos                                      (parašas)</t>
  </si>
  <si>
    <t xml:space="preserve">vadovas) </t>
  </si>
  <si>
    <t>(vyriausiasis buhalteris (buhalteris))                                                                                             (parašas)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</si>
  <si>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</si>
  <si>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</si>
  <si>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</si>
  <si>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</si>
  <si>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</si>
  <si>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FINANSAVIMO SUMOS PAGAL ŠALTINĮ, TIKSLINĘ PASKIRTĮ IR JŲ POKYČIAI PER ATASKAITINĮ LAIKOTARPĮ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</si>
  <si>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</si>
  <si>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</si>
  <si>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</si>
  <si>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</si>
  <si>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</si>
  <si>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</si>
  <si>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</si>
  <si>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</si>
  <si>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</si>
  <si>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</si>
  <si>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</si>
  <si>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</si>
  <si>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</si>
  <si>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</si>
  <si>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</si>
  <si>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</si>
  <si>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</si>
  <si>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</si>
  <si>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</si>
  <si>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</si>
  <si>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</si>
  <si>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</si>
  <si>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</si>
  <si>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</si>
  <si>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</si>
  <si>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</si>
  <si>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</si>
  <si>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Pastatai</t>
  </si>
  <si>
    <t>Prestižas</t>
  </si>
  <si>
    <t>Grąžintinos finansavimo sumos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</si>
  <si>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</si>
  <si>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</si>
  <si>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</si>
  <si>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</si>
  <si>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</si>
  <si>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</si>
  <si>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2.1.</t>
  </si>
  <si>
    <t>2.2.</t>
  </si>
  <si>
    <t>3.2.</t>
  </si>
  <si>
    <t>Trumpalaikės investicijos</t>
  </si>
  <si>
    <t>Dalininkų kapitalas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</si>
  <si>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</si>
  <si>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</si>
  <si>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</si>
  <si>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</si>
  <si>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</si>
  <si>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</si>
  <si>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</si>
  <si>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</si>
  <si>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</si>
  <si>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</si>
  <si>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</si>
  <si>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</si>
  <si>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</si>
  <si>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</si>
  <si>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</si>
  <si>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</si>
  <si>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</si>
  <si>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</si>
  <si>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</si>
  <si>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</si>
  <si>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</si>
  <si>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</si>
  <si>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</si>
  <si>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</si>
  <si>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</si>
  <si>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</si>
  <si>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</si>
  <si>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</si>
  <si>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</si>
  <si>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</si>
  <si>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</si>
  <si>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</si>
  <si>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</si>
  <si>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</si>
  <si>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</si>
  <si>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</si>
  <si>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</si>
  <si>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</si>
  <si>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</si>
  <si>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</si>
  <si>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</si>
  <si>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</si>
  <si>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</si>
  <si>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</si>
  <si>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</si>
  <si>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</si>
  <si>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</si>
  <si>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</si>
  <si>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</si>
  <si>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</si>
  <si>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</si>
  <si>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</si>
  <si>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</si>
  <si>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</si>
  <si>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</si>
  <si>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</si>
  <si>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</si>
  <si>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</si>
  <si>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</si>
  <si>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</si>
  <si>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</si>
  <si>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</si>
  <si>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</si>
  <si>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</si>
  <si>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</si>
  <si>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</si>
  <si>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</si>
  <si>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</si>
  <si>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</si>
  <si>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</si>
  <si>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</si>
  <si>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</si>
  <si>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</si>
  <si>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</si>
  <si>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</si>
  <si>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</si>
  <si>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</si>
  <si>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</si>
  <si>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</si>
  <si>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</si>
  <si>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</si>
  <si>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</si>
  <si>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</si>
  <si>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</si>
  <si>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</si>
  <si>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</si>
  <si>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</si>
  <si>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</si>
  <si>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</si>
  <si>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</si>
  <si>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</si>
  <si>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</si>
  <si>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(vardas ir pavardė)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</si>
  <si>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</si>
  <si>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</si>
  <si>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</si>
  <si>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</si>
  <si>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</si>
  <si>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I.1</t>
  </si>
  <si>
    <t>I.2</t>
  </si>
  <si>
    <t>I.3</t>
  </si>
  <si>
    <t>I.4</t>
  </si>
  <si>
    <t>Nebaigti projektai ir išankstiniai mokėjimai</t>
  </si>
  <si>
    <t>I.5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</si>
  <si>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</si>
  <si>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</si>
  <si>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</si>
  <si>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</si>
  <si>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</si>
  <si>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</si>
  <si>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</si>
  <si>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</si>
  <si>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</si>
  <si>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</si>
  <si>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Nebaigta statyba ir išankstiniai mokėjimai</t>
  </si>
  <si>
    <t>BIOLOGINIS TURTAS</t>
  </si>
  <si>
    <t>TRUMPALAIKIS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</si>
  <si>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</si>
  <si>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</si>
  <si>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</si>
  <si>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</si>
  <si>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</si>
  <si>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III.1</t>
  </si>
  <si>
    <t>III.2</t>
  </si>
  <si>
    <t>Gautini mokesčiai ir socialinės įmokos</t>
  </si>
  <si>
    <t>III.3</t>
  </si>
  <si>
    <t>III.4</t>
  </si>
  <si>
    <t>Gautinos sumos už turto naudojimą, parduotas prekes, turtą, paslaugas</t>
  </si>
  <si>
    <t>III.5</t>
  </si>
  <si>
    <t>Sukauptos gautinos sumos</t>
  </si>
  <si>
    <t>III.6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</si>
  <si>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</si>
  <si>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</si>
  <si>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</si>
  <si>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</si>
  <si>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</si>
  <si>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</si>
  <si>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</si>
  <si>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finansiniai įsipareigojimai</t>
  </si>
  <si>
    <t xml:space="preserve">I.3 </t>
  </si>
  <si>
    <t>Ilgalaikių atidėjinių einamųjų metų dalis ir trumpalaikiai atidėjiniai</t>
  </si>
  <si>
    <t>Mokėtinos sumos į Europos Sąjungos biudžetą</t>
  </si>
  <si>
    <t>Mokėtinos sumos į biudžetus ir fondus</t>
  </si>
  <si>
    <t>II.6.1</t>
  </si>
  <si>
    <t>II.6.2</t>
  </si>
  <si>
    <t>Kitos mokėtinos sumos biudžetui</t>
  </si>
  <si>
    <t>Grąžintini mokesčiai, įmokos ir jų permokos</t>
  </si>
  <si>
    <t>Tiekėjams mokėtinos sumos</t>
  </si>
  <si>
    <t>Su darbo santykiais susiję įsipareigojimai</t>
  </si>
  <si>
    <t>II.11</t>
  </si>
  <si>
    <t>II.12</t>
  </si>
  <si>
    <t>GRYNASIS TURTAS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</si>
  <si>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</si>
  <si>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</si>
  <si>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</si>
  <si>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</si>
  <si>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</si>
  <si>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</si>
  <si>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Atsargos</t>
  </si>
  <si>
    <t>Mašinos ir įrenginiai</t>
  </si>
  <si>
    <t>Plėtros darbai</t>
  </si>
  <si>
    <t>Tikrosios vertės rezervas</t>
  </si>
  <si>
    <t>Infrastruktūros ir kiti statiniai</t>
  </si>
  <si>
    <t>Nekilnojamosios kultūros vertybės</t>
  </si>
  <si>
    <t>Kilnojamosios kultūros vertybės</t>
  </si>
  <si>
    <t>Išankstiniai apmokėjimai</t>
  </si>
  <si>
    <t>Kiti ilgalaikiai įsipareigojimai</t>
  </si>
  <si>
    <t>Trumpalaikiai įsipareigojimai</t>
  </si>
  <si>
    <t>Kiti trumpalaikiai įsipareigojimai</t>
  </si>
  <si>
    <t>Kiti rezervai</t>
  </si>
  <si>
    <t>Finansavimo sumos</t>
  </si>
  <si>
    <t>Nuosavybės metodo įtaka</t>
  </si>
  <si>
    <t>Buhalterė</t>
  </si>
  <si>
    <t>Roma Navickienė</t>
  </si>
  <si>
    <t>PRIENŲ R. PAKUONIO PAGRINDINĖ MOKYKLA</t>
  </si>
  <si>
    <t>Kitos veiklos sąnaudos</t>
  </si>
  <si>
    <t>Trumpalaikiai finansiniai įsipareigojimai</t>
  </si>
  <si>
    <t>(viešojo sektoriaus subjekto, parengusio finansinės būklės ataskaitą (konsoliduotąją finansinės būklės ataskaitą), kodas, adresas)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</si>
  <si>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</si>
  <si>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</si>
  <si>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</si>
  <si>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pavadinimas)</t>
    </r>
  </si>
  <si>
    <t>190189523, Sodų g. 36 pakuonis Prienų r. Sav.</t>
  </si>
  <si>
    <t>Pateikimo valiuta ir tikslumas: eurais arba tūkstančiais eurų</t>
  </si>
  <si>
    <t>(Žemesniojo lygio viešojo sektoriaus subjektų, išskyrus mokesčių fondus ir išteklių fondus,</t>
  </si>
  <si>
    <t>veiklos rezultatų ataskaitos forma)</t>
  </si>
  <si>
    <t xml:space="preserve">190189523, Sodų g. 36 Pakuonis, Prienų r. </t>
  </si>
  <si>
    <t xml:space="preserve">                     Roma Navickienė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</si>
  <si>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</si>
  <si>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</si>
  <si>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</si>
  <si>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</si>
  <si>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</si>
  <si>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</si>
  <si>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</si>
  <si>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</si>
  <si>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</si>
  <si>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Direktorė</t>
  </si>
  <si>
    <t>Audronė Vaicekauskienė</t>
  </si>
  <si>
    <t>2016-07-14 Nr.53</t>
  </si>
  <si>
    <t>PAGAL 2016 M. BIRŽELIO 30 D. DUOMENIS</t>
  </si>
  <si>
    <t>PAGAL 2016 M. BIRŽELIO  30 D. DUOMENIS</t>
  </si>
  <si>
    <t>2016 07 14 Nr. 53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</si>
</sst>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  <numFmt numFmtId="167" formatCode="0.0"/>
  </numFmts>
  <fonts count="58">
    <font>
      <sz val="10"/>
      <name val="Arial"/>
      <family val="0"/>
    </font>
    <font>
      <sz val="10"/>
      <name val="Helv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trike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0" fillId="0" borderId="0" xfId="0" applyFont="1" applyAlignment="1">
      <alignment/>
    </xf>
    <xf numFmtId="0" fontId="5" fillId="0" borderId="0" xfId="61" applyFont="1">
      <alignment/>
      <protection/>
    </xf>
    <xf numFmtId="0" fontId="0" fillId="0" borderId="0" xfId="0" applyFont="1" applyAlignment="1">
      <alignment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righ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2" fontId="4" fillId="0" borderId="10" xfId="61" applyNumberFormat="1" applyFont="1" applyBorder="1" applyAlignment="1">
      <alignment horizontal="right" vertical="center" wrapText="1"/>
      <protection/>
    </xf>
    <xf numFmtId="2" fontId="5" fillId="0" borderId="10" xfId="61" applyNumberFormat="1" applyFont="1" applyBorder="1" applyAlignment="1">
      <alignment horizontal="right" vertical="center" wrapText="1"/>
      <protection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vertical="center"/>
      <protection/>
    </xf>
    <xf numFmtId="2" fontId="8" fillId="0" borderId="10" xfId="57" applyNumberFormat="1" applyFont="1" applyBorder="1" applyAlignment="1">
      <alignment vertical="center"/>
      <protection/>
    </xf>
    <xf numFmtId="0" fontId="9" fillId="0" borderId="10" xfId="57" applyFont="1" applyBorder="1" applyAlignment="1">
      <alignment vertical="center" wrapText="1"/>
      <protection/>
    </xf>
    <xf numFmtId="0" fontId="9" fillId="0" borderId="10" xfId="57" applyFont="1" applyBorder="1" applyAlignment="1">
      <alignment horizontal="left" vertical="center"/>
      <protection/>
    </xf>
    <xf numFmtId="0" fontId="9" fillId="0" borderId="10" xfId="57" applyFont="1" applyBorder="1" applyAlignment="1">
      <alignment horizontal="right" vertical="center"/>
      <protection/>
    </xf>
    <xf numFmtId="0" fontId="9" fillId="0" borderId="10" xfId="57" applyFont="1" applyBorder="1" applyAlignment="1">
      <alignment vertical="center"/>
      <protection/>
    </xf>
    <xf numFmtId="0" fontId="8" fillId="0" borderId="10" xfId="57" applyFont="1" applyBorder="1" applyAlignment="1">
      <alignment horizontal="left" vertical="center"/>
      <protection/>
    </xf>
    <xf numFmtId="0" fontId="5" fillId="0" borderId="0" xfId="57" applyFont="1" applyAlignment="1">
      <alignment vertical="center" wrapText="1"/>
      <protection/>
    </xf>
    <xf numFmtId="0" fontId="5" fillId="0" borderId="0" xfId="57" applyFont="1" applyBorder="1" applyAlignment="1">
      <alignment horizontal="left" vertical="top" wrapText="1"/>
      <protection/>
    </xf>
    <xf numFmtId="0" fontId="5" fillId="0" borderId="0" xfId="57" applyFont="1" applyBorder="1" applyAlignment="1">
      <alignment horizontal="center" vertical="top" wrapText="1"/>
      <protection/>
    </xf>
    <xf numFmtId="0" fontId="5" fillId="0" borderId="0" xfId="57" applyFont="1" applyAlignment="1">
      <alignment horizontal="center" vertical="top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top" wrapText="1"/>
      <protection/>
    </xf>
    <xf numFmtId="0" fontId="4" fillId="33" borderId="0" xfId="0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quotePrefix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 wrapText="1"/>
    </xf>
    <xf numFmtId="0" fontId="9" fillId="0" borderId="10" xfId="57" applyFont="1" applyBorder="1" applyAlignment="1">
      <alignment horizontal="center" vertical="center"/>
      <protection/>
    </xf>
    <xf numFmtId="0" fontId="12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19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3" fillId="33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7" fillId="0" borderId="0" xfId="57" applyFont="1" applyAlignment="1">
      <alignment horizontal="center" vertical="center"/>
      <protection/>
    </xf>
    <xf numFmtId="0" fontId="12" fillId="0" borderId="0" xfId="57" applyFont="1" applyAlignment="1">
      <alignment vertical="center"/>
      <protection/>
    </xf>
    <xf numFmtId="0" fontId="18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5" fillId="0" borderId="0" xfId="57" applyFont="1" applyAlignment="1">
      <alignment vertical="center"/>
      <protection/>
    </xf>
    <xf numFmtId="0" fontId="19" fillId="0" borderId="0" xfId="57" applyFont="1" applyAlignment="1">
      <alignment horizontal="justify" vertical="center"/>
      <protection/>
    </xf>
    <xf numFmtId="0" fontId="19" fillId="0" borderId="0" xfId="57" applyFont="1" applyAlignment="1">
      <alignment vertical="center"/>
      <protection/>
    </xf>
    <xf numFmtId="0" fontId="19" fillId="0" borderId="0" xfId="57" applyFont="1" applyAlignment="1">
      <alignment horizontal="center" vertical="center"/>
      <protection/>
    </xf>
    <xf numFmtId="0" fontId="20" fillId="0" borderId="0" xfId="57" applyFont="1" applyAlignment="1">
      <alignment horizontal="center" vertical="center"/>
      <protection/>
    </xf>
    <xf numFmtId="0" fontId="20" fillId="0" borderId="0" xfId="57" applyFont="1" applyAlignment="1">
      <alignment vertical="center"/>
      <protection/>
    </xf>
    <xf numFmtId="0" fontId="12" fillId="0" borderId="0" xfId="57" applyFont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vertical="center"/>
      <protection/>
    </xf>
    <xf numFmtId="0" fontId="9" fillId="0" borderId="10" xfId="57" applyFont="1" applyBorder="1" applyAlignment="1">
      <alignment horizontal="left" vertical="center" wrapText="1"/>
      <protection/>
    </xf>
    <xf numFmtId="0" fontId="9" fillId="0" borderId="10" xfId="57" applyFont="1" applyBorder="1" applyAlignment="1">
      <alignment vertical="center"/>
      <protection/>
    </xf>
    <xf numFmtId="0" fontId="9" fillId="0" borderId="13" xfId="57" applyFont="1" applyBorder="1" applyAlignment="1">
      <alignment horizontal="left" vertical="center"/>
      <protection/>
    </xf>
    <xf numFmtId="0" fontId="9" fillId="0" borderId="16" xfId="57" applyFont="1" applyBorder="1" applyAlignment="1">
      <alignment vertical="center"/>
      <protection/>
    </xf>
    <xf numFmtId="0" fontId="9" fillId="0" borderId="12" xfId="57" applyFont="1" applyBorder="1" applyAlignment="1">
      <alignment vertical="center"/>
      <protection/>
    </xf>
    <xf numFmtId="0" fontId="8" fillId="0" borderId="13" xfId="57" applyFont="1" applyBorder="1" applyAlignment="1">
      <alignment horizontal="left" vertical="center"/>
      <protection/>
    </xf>
    <xf numFmtId="0" fontId="8" fillId="0" borderId="16" xfId="57" applyFont="1" applyBorder="1" applyAlignment="1">
      <alignment vertical="center"/>
      <protection/>
    </xf>
    <xf numFmtId="0" fontId="8" fillId="0" borderId="12" xfId="57" applyFont="1" applyBorder="1" applyAlignment="1">
      <alignment vertical="center"/>
      <protection/>
    </xf>
    <xf numFmtId="0" fontId="8" fillId="0" borderId="13" xfId="57" applyFont="1" applyBorder="1" applyAlignment="1">
      <alignment vertical="center"/>
      <protection/>
    </xf>
    <xf numFmtId="0" fontId="5" fillId="0" borderId="0" xfId="57" applyFont="1" applyAlignment="1">
      <alignment horizontal="center" vertical="top" wrapText="1"/>
      <protection/>
    </xf>
    <xf numFmtId="0" fontId="8" fillId="0" borderId="13" xfId="57" applyFont="1" applyBorder="1" applyAlignment="1">
      <alignment horizontal="left" vertical="center" wrapText="1"/>
      <protection/>
    </xf>
    <xf numFmtId="0" fontId="8" fillId="0" borderId="16" xfId="57" applyFont="1" applyBorder="1" applyAlignment="1">
      <alignment vertical="center" wrapText="1"/>
      <protection/>
    </xf>
    <xf numFmtId="0" fontId="8" fillId="0" borderId="12" xfId="57" applyFont="1" applyBorder="1" applyAlignment="1">
      <alignment vertical="center" wrapText="1"/>
      <protection/>
    </xf>
    <xf numFmtId="0" fontId="8" fillId="0" borderId="13" xfId="57" applyFont="1" applyBorder="1" applyAlignment="1">
      <alignment vertical="center" wrapText="1"/>
      <protection/>
    </xf>
    <xf numFmtId="0" fontId="5" fillId="33" borderId="24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Alignment="1">
      <alignment horizontal="center" vertical="top" wrapText="1"/>
      <protection/>
    </xf>
    <xf numFmtId="0" fontId="21" fillId="0" borderId="0" xfId="57" applyFont="1" applyAlignment="1">
      <alignment horizontal="right" vertical="center"/>
      <protection/>
    </xf>
    <xf numFmtId="0" fontId="5" fillId="0" borderId="24" xfId="57" applyFont="1" applyFill="1" applyBorder="1" applyAlignment="1">
      <alignment horizontal="left" vertical="center" wrapText="1"/>
      <protection/>
    </xf>
    <xf numFmtId="0" fontId="5" fillId="0" borderId="24" xfId="57" applyFont="1" applyFill="1" applyBorder="1" applyAlignment="1">
      <alignment horizontal="left" vertical="center"/>
      <protection/>
    </xf>
    <xf numFmtId="0" fontId="12" fillId="0" borderId="0" xfId="57" applyFont="1" applyBorder="1" applyAlignment="1">
      <alignment horizontal="left" vertical="top" wrapText="1"/>
      <protection/>
    </xf>
    <xf numFmtId="0" fontId="5" fillId="0" borderId="20" xfId="61" applyFont="1" applyFill="1" applyBorder="1" applyAlignment="1">
      <alignment horizontal="left" vertical="center"/>
      <protection/>
    </xf>
    <xf numFmtId="0" fontId="1" fillId="0" borderId="20" xfId="61" applyFont="1" applyFill="1" applyBorder="1" applyAlignment="1">
      <alignment horizontal="left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vertical="center"/>
      <protection/>
    </xf>
    <xf numFmtId="2" fontId="39" fillId="0" borderId="10" xfId="57" applyNumberFormat="1" applyFont="1" applyBorder="1" applyAlignment="1">
      <alignment vertical="center"/>
      <protection/>
    </xf>
    <xf numFmtId="0" fontId="40" fillId="0" borderId="10" xfId="57" applyFont="1" applyBorder="1" applyAlignment="1">
      <alignment vertical="center"/>
      <protection/>
    </xf>
    <xf numFmtId="0" fontId="39" fillId="0" borderId="10" xfId="57" applyFont="1" applyBorder="1" applyAlignment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VSAFASpp" xfId="57"/>
    <cellStyle name="Note" xfId="58"/>
    <cellStyle name="Output" xfId="59"/>
    <cellStyle name="Paprastas_Lapas1" xfId="60"/>
    <cellStyle name="Paprastas_Lapas3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85">
      <selection activeCell="D20" sqref="D20"/>
    </sheetView>
  </sheetViews>
  <sheetFormatPr defaultColWidth="9.140625" defaultRowHeight="12.75"/>
  <cols>
    <col min="1" max="1" width="10.57421875" style="21" customWidth="1"/>
    <col min="2" max="2" width="3.140625" style="22" customWidth="1"/>
    <col min="3" max="3" width="2.7109375" style="22" customWidth="1"/>
    <col min="4" max="4" width="59.00390625" style="22" customWidth="1"/>
    <col min="5" max="5" width="7.7109375" style="105" customWidth="1"/>
    <col min="6" max="6" width="11.8515625" style="21" customWidth="1"/>
    <col min="7" max="7" width="12.8515625" style="21" customWidth="1"/>
    <col min="8" max="16384" width="9.140625" style="21" customWidth="1"/>
  </cols>
  <sheetData>
    <row r="1" spans="1:7" ht="12.75">
      <c r="A1" s="19"/>
      <c r="B1" s="20"/>
      <c r="C1" s="20"/>
      <c r="D1" s="20"/>
      <c r="E1" s="121"/>
      <c r="F1" s="19"/>
      <c r="G1" s="19"/>
    </row>
    <row r="2" spans="5:7" ht="12.75">
      <c r="E2" s="154" t="s">
        <v>249</v>
      </c>
      <c r="F2" s="155"/>
      <c r="G2" s="155"/>
    </row>
    <row r="3" spans="5:7" ht="12.75">
      <c r="E3" s="156" t="s">
        <v>250</v>
      </c>
      <c r="F3" s="157"/>
      <c r="G3" s="157"/>
    </row>
    <row r="4" spans="1:7" ht="12.75">
      <c r="A4" s="151" t="s">
        <v>251</v>
      </c>
      <c r="B4" s="152"/>
      <c r="C4" s="152"/>
      <c r="D4" s="152"/>
      <c r="E4" s="152"/>
      <c r="F4" s="153"/>
      <c r="G4" s="153"/>
    </row>
    <row r="5" spans="1:7" ht="12.75">
      <c r="A5" s="158"/>
      <c r="B5" s="158"/>
      <c r="C5" s="158"/>
      <c r="D5" s="158"/>
      <c r="E5" s="158"/>
      <c r="F5" s="158"/>
      <c r="G5" s="158"/>
    </row>
    <row r="6" spans="1:7" ht="12.75">
      <c r="A6" s="148" t="s">
        <v>245</v>
      </c>
      <c r="B6" s="149"/>
      <c r="C6" s="149"/>
      <c r="D6" s="149"/>
      <c r="E6" s="149"/>
      <c r="F6" s="150"/>
      <c r="G6" s="150"/>
    </row>
    <row r="7" spans="1:7" ht="12.75">
      <c r="A7" s="151" t="s">
        <v>252</v>
      </c>
      <c r="B7" s="152"/>
      <c r="C7" s="152"/>
      <c r="D7" s="152"/>
      <c r="E7" s="152"/>
      <c r="F7" s="153"/>
      <c r="G7" s="153"/>
    </row>
    <row r="8" spans="1:7" ht="12.75" customHeight="1">
      <c r="A8" s="159" t="s">
        <v>253</v>
      </c>
      <c r="B8" s="160"/>
      <c r="C8" s="160"/>
      <c r="D8" s="160"/>
      <c r="E8" s="160"/>
      <c r="F8" s="147"/>
      <c r="G8" s="147"/>
    </row>
    <row r="9" spans="1:7" ht="12.75">
      <c r="A9" s="143" t="s">
        <v>248</v>
      </c>
      <c r="B9" s="144"/>
      <c r="C9" s="144"/>
      <c r="D9" s="144"/>
      <c r="E9" s="144"/>
      <c r="F9" s="145"/>
      <c r="G9" s="145"/>
    </row>
    <row r="10" spans="1:7" ht="12.75">
      <c r="A10" s="145"/>
      <c r="B10" s="145"/>
      <c r="C10" s="145"/>
      <c r="D10" s="145"/>
      <c r="E10" s="145"/>
      <c r="F10" s="145"/>
      <c r="G10" s="145"/>
    </row>
    <row r="11" spans="1:5" ht="12.75">
      <c r="A11" s="146"/>
      <c r="B11" s="147"/>
      <c r="C11" s="147"/>
      <c r="D11" s="147"/>
      <c r="E11" s="147"/>
    </row>
    <row r="12" spans="1:7" ht="12.75">
      <c r="A12" s="148" t="s">
        <v>164</v>
      </c>
      <c r="B12" s="149"/>
      <c r="C12" s="149"/>
      <c r="D12" s="149"/>
      <c r="E12" s="149"/>
      <c r="F12" s="150"/>
      <c r="G12" s="150"/>
    </row>
    <row r="13" spans="1:7" ht="12.75">
      <c r="A13" s="148" t="s">
        <v>271</v>
      </c>
      <c r="B13" s="149"/>
      <c r="C13" s="149"/>
      <c r="D13" s="149"/>
      <c r="E13" s="149"/>
      <c r="F13" s="150"/>
      <c r="G13" s="150"/>
    </row>
    <row r="14" spans="1:7" ht="12.75">
      <c r="A14" s="23"/>
      <c r="B14" s="24"/>
      <c r="C14" s="24"/>
      <c r="D14" s="24"/>
      <c r="E14" s="24"/>
      <c r="F14" s="25"/>
      <c r="G14" s="25"/>
    </row>
    <row r="15" spans="1:7" ht="12.75">
      <c r="A15" s="159" t="s">
        <v>270</v>
      </c>
      <c r="B15" s="172"/>
      <c r="C15" s="172"/>
      <c r="D15" s="172"/>
      <c r="E15" s="172"/>
      <c r="F15" s="162"/>
      <c r="G15" s="162"/>
    </row>
    <row r="16" spans="1:7" ht="12.75">
      <c r="A16" s="159" t="s">
        <v>75</v>
      </c>
      <c r="B16" s="159"/>
      <c r="C16" s="159"/>
      <c r="D16" s="159"/>
      <c r="E16" s="159"/>
      <c r="F16" s="162"/>
      <c r="G16" s="162"/>
    </row>
    <row r="17" spans="1:7" ht="12.75" customHeight="1">
      <c r="A17" s="23"/>
      <c r="B17" s="26"/>
      <c r="C17" s="26"/>
      <c r="D17" s="163" t="s">
        <v>254</v>
      </c>
      <c r="E17" s="163"/>
      <c r="F17" s="163"/>
      <c r="G17" s="163"/>
    </row>
    <row r="18" spans="1:7" ht="67.5" customHeight="1">
      <c r="A18" s="27" t="s">
        <v>76</v>
      </c>
      <c r="B18" s="164" t="s">
        <v>77</v>
      </c>
      <c r="C18" s="165"/>
      <c r="D18" s="166"/>
      <c r="E18" s="28" t="s">
        <v>165</v>
      </c>
      <c r="F18" s="29" t="s">
        <v>166</v>
      </c>
      <c r="G18" s="29" t="s">
        <v>167</v>
      </c>
    </row>
    <row r="19" spans="1:7" s="22" customFormat="1" ht="12.75" customHeight="1">
      <c r="A19" s="29" t="s">
        <v>81</v>
      </c>
      <c r="B19" s="30" t="s">
        <v>168</v>
      </c>
      <c r="C19" s="31"/>
      <c r="D19" s="32"/>
      <c r="E19" s="39"/>
      <c r="F19" s="34">
        <f>F20+F26+F37+F38</f>
        <v>340378.52</v>
      </c>
      <c r="G19" s="34">
        <f>G20+G26+G37+G38</f>
        <v>343354.0299999999</v>
      </c>
    </row>
    <row r="20" spans="1:7" s="22" customFormat="1" ht="12.75" customHeight="1">
      <c r="A20" s="35" t="s">
        <v>83</v>
      </c>
      <c r="B20" s="36" t="s">
        <v>2</v>
      </c>
      <c r="C20" s="37"/>
      <c r="D20" s="38"/>
      <c r="E20" s="46" t="s">
        <v>259</v>
      </c>
      <c r="F20" s="34">
        <f>SUM(F21:F25)</f>
        <v>3.19</v>
      </c>
      <c r="G20" s="34">
        <f>SUM(G21:G25)</f>
        <v>11.29</v>
      </c>
    </row>
    <row r="21" spans="1:7" s="22" customFormat="1" ht="12.75" customHeight="1">
      <c r="A21" s="39" t="s">
        <v>169</v>
      </c>
      <c r="B21" s="40"/>
      <c r="C21" s="41" t="s">
        <v>231</v>
      </c>
      <c r="D21" s="42"/>
      <c r="E21" s="122"/>
      <c r="F21" s="43"/>
      <c r="G21" s="43"/>
    </row>
    <row r="22" spans="1:7" s="22" customFormat="1" ht="12.75" customHeight="1">
      <c r="A22" s="39" t="s">
        <v>170</v>
      </c>
      <c r="B22" s="40"/>
      <c r="C22" s="41" t="s">
        <v>9</v>
      </c>
      <c r="D22" s="44"/>
      <c r="E22" s="123"/>
      <c r="F22" s="43"/>
      <c r="G22" s="43"/>
    </row>
    <row r="23" spans="1:7" s="22" customFormat="1" ht="12.75" customHeight="1">
      <c r="A23" s="39" t="s">
        <v>171</v>
      </c>
      <c r="B23" s="40"/>
      <c r="C23" s="41" t="s">
        <v>3</v>
      </c>
      <c r="D23" s="44"/>
      <c r="E23" s="123"/>
      <c r="F23" s="43">
        <v>3.19</v>
      </c>
      <c r="G23" s="43">
        <v>11.29</v>
      </c>
    </row>
    <row r="24" spans="1:7" s="22" customFormat="1" ht="12.75" customHeight="1">
      <c r="A24" s="39" t="s">
        <v>172</v>
      </c>
      <c r="B24" s="40"/>
      <c r="C24" s="41" t="s">
        <v>173</v>
      </c>
      <c r="D24" s="44"/>
      <c r="E24" s="123"/>
      <c r="F24" s="43"/>
      <c r="G24" s="43"/>
    </row>
    <row r="25" spans="1:7" s="22" customFormat="1" ht="12.75" customHeight="1">
      <c r="A25" s="46" t="s">
        <v>174</v>
      </c>
      <c r="B25" s="40"/>
      <c r="C25" s="47" t="s">
        <v>58</v>
      </c>
      <c r="D25" s="42"/>
      <c r="E25" s="123"/>
      <c r="F25" s="43"/>
      <c r="G25" s="43"/>
    </row>
    <row r="26" spans="1:7" s="22" customFormat="1" ht="12.75" customHeight="1">
      <c r="A26" s="48" t="s">
        <v>93</v>
      </c>
      <c r="B26" s="49" t="s">
        <v>12</v>
      </c>
      <c r="C26" s="50"/>
      <c r="D26" s="51"/>
      <c r="E26" s="123" t="s">
        <v>260</v>
      </c>
      <c r="F26" s="34">
        <f>SUM(F27:F36)</f>
        <v>340375.33</v>
      </c>
      <c r="G26" s="34">
        <f>SUM(G27:G36)</f>
        <v>343342.73999999993</v>
      </c>
    </row>
    <row r="27" spans="1:7" s="22" customFormat="1" ht="12.75" customHeight="1">
      <c r="A27" s="39" t="s">
        <v>175</v>
      </c>
      <c r="B27" s="40"/>
      <c r="C27" s="41" t="s">
        <v>13</v>
      </c>
      <c r="D27" s="44"/>
      <c r="E27" s="123"/>
      <c r="F27" s="43"/>
      <c r="G27" s="43"/>
    </row>
    <row r="28" spans="1:7" s="22" customFormat="1" ht="12.75" customHeight="1">
      <c r="A28" s="39" t="s">
        <v>176</v>
      </c>
      <c r="B28" s="40"/>
      <c r="C28" s="41" t="s">
        <v>57</v>
      </c>
      <c r="D28" s="44"/>
      <c r="E28" s="123"/>
      <c r="F28" s="43">
        <v>338846.67</v>
      </c>
      <c r="G28" s="43">
        <v>341500.86</v>
      </c>
    </row>
    <row r="29" spans="1:7" s="22" customFormat="1" ht="12.75" customHeight="1">
      <c r="A29" s="39" t="s">
        <v>177</v>
      </c>
      <c r="B29" s="40"/>
      <c r="C29" s="41" t="s">
        <v>233</v>
      </c>
      <c r="D29" s="44"/>
      <c r="E29" s="123"/>
      <c r="F29" s="43"/>
      <c r="G29" s="43"/>
    </row>
    <row r="30" spans="1:7" s="22" customFormat="1" ht="12.75" customHeight="1">
      <c r="A30" s="39" t="s">
        <v>178</v>
      </c>
      <c r="B30" s="40"/>
      <c r="C30" s="41" t="s">
        <v>234</v>
      </c>
      <c r="D30" s="44"/>
      <c r="E30" s="123"/>
      <c r="F30" s="43"/>
      <c r="G30" s="43"/>
    </row>
    <row r="31" spans="1:7" s="22" customFormat="1" ht="12.75" customHeight="1">
      <c r="A31" s="39" t="s">
        <v>179</v>
      </c>
      <c r="B31" s="40"/>
      <c r="C31" s="41" t="s">
        <v>230</v>
      </c>
      <c r="D31" s="44"/>
      <c r="E31" s="123"/>
      <c r="F31" s="43">
        <v>109.62</v>
      </c>
      <c r="G31" s="43">
        <v>162.68</v>
      </c>
    </row>
    <row r="32" spans="1:7" s="22" customFormat="1" ht="12.75" customHeight="1">
      <c r="A32" s="39" t="s">
        <v>180</v>
      </c>
      <c r="B32" s="40"/>
      <c r="C32" s="41" t="s">
        <v>6</v>
      </c>
      <c r="D32" s="44"/>
      <c r="E32" s="123"/>
      <c r="F32" s="43"/>
      <c r="G32" s="43"/>
    </row>
    <row r="33" spans="1:7" s="22" customFormat="1" ht="12.75" customHeight="1">
      <c r="A33" s="39" t="s">
        <v>181</v>
      </c>
      <c r="B33" s="40"/>
      <c r="C33" s="41" t="s">
        <v>235</v>
      </c>
      <c r="D33" s="44"/>
      <c r="E33" s="123"/>
      <c r="F33" s="43"/>
      <c r="G33" s="43"/>
    </row>
    <row r="34" spans="1:7" s="22" customFormat="1" ht="12.75" customHeight="1">
      <c r="A34" s="39" t="s">
        <v>182</v>
      </c>
      <c r="B34" s="40"/>
      <c r="C34" s="41" t="s">
        <v>15</v>
      </c>
      <c r="D34" s="44"/>
      <c r="E34" s="123"/>
      <c r="F34" s="43">
        <v>850.71</v>
      </c>
      <c r="G34" s="43">
        <v>991.41</v>
      </c>
    </row>
    <row r="35" spans="1:7" s="22" customFormat="1" ht="12.75" customHeight="1">
      <c r="A35" s="39" t="s">
        <v>183</v>
      </c>
      <c r="B35" s="52"/>
      <c r="C35" s="53" t="s">
        <v>60</v>
      </c>
      <c r="D35" s="54"/>
      <c r="E35" s="123"/>
      <c r="F35" s="43">
        <v>568.33</v>
      </c>
      <c r="G35" s="43">
        <v>687.79</v>
      </c>
    </row>
    <row r="36" spans="1:7" s="22" customFormat="1" ht="12.75" customHeight="1">
      <c r="A36" s="39" t="s">
        <v>184</v>
      </c>
      <c r="B36" s="40"/>
      <c r="C36" s="41" t="s">
        <v>185</v>
      </c>
      <c r="D36" s="44"/>
      <c r="E36" s="123"/>
      <c r="F36" s="43"/>
      <c r="G36" s="43"/>
    </row>
    <row r="37" spans="1:7" s="22" customFormat="1" ht="12.75" customHeight="1">
      <c r="A37" s="35" t="s">
        <v>95</v>
      </c>
      <c r="B37" s="55" t="s">
        <v>14</v>
      </c>
      <c r="C37" s="55"/>
      <c r="D37" s="45"/>
      <c r="E37" s="123"/>
      <c r="F37" s="43"/>
      <c r="G37" s="43"/>
    </row>
    <row r="38" spans="1:7" s="60" customFormat="1" ht="12.75" customHeight="1">
      <c r="A38" s="56" t="s">
        <v>109</v>
      </c>
      <c r="B38" s="57" t="s">
        <v>20</v>
      </c>
      <c r="C38" s="57"/>
      <c r="D38" s="58"/>
      <c r="E38" s="124"/>
      <c r="F38" s="59"/>
      <c r="G38" s="59"/>
    </row>
    <row r="39" spans="1:7" s="22" customFormat="1" ht="12.75" customHeight="1">
      <c r="A39" s="29" t="s">
        <v>101</v>
      </c>
      <c r="B39" s="30" t="s">
        <v>186</v>
      </c>
      <c r="C39" s="31"/>
      <c r="D39" s="32"/>
      <c r="E39" s="123"/>
      <c r="F39" s="43"/>
      <c r="G39" s="43"/>
    </row>
    <row r="40" spans="1:7" s="22" customFormat="1" ht="12.75" customHeight="1">
      <c r="A40" s="27" t="s">
        <v>140</v>
      </c>
      <c r="B40" s="61" t="s">
        <v>187</v>
      </c>
      <c r="C40" s="62"/>
      <c r="D40" s="63"/>
      <c r="E40" s="123"/>
      <c r="F40" s="64">
        <f>F41+F47+F48+F55+F56</f>
        <v>68984.59</v>
      </c>
      <c r="G40" s="64">
        <f>G41+G47+G48+G55+G56</f>
        <v>37374.96</v>
      </c>
    </row>
    <row r="41" spans="1:7" s="22" customFormat="1" ht="12.75" customHeight="1">
      <c r="A41" s="56" t="s">
        <v>83</v>
      </c>
      <c r="B41" s="65" t="s">
        <v>229</v>
      </c>
      <c r="C41" s="66"/>
      <c r="D41" s="67"/>
      <c r="E41" s="123" t="s">
        <v>261</v>
      </c>
      <c r="F41" s="34">
        <f>SUM(F42:F46)</f>
        <v>852.08</v>
      </c>
      <c r="G41" s="34">
        <f>SUM(G42:G46)</f>
        <v>4483.64</v>
      </c>
    </row>
    <row r="42" spans="1:7" s="22" customFormat="1" ht="12.75" customHeight="1">
      <c r="A42" s="68" t="s">
        <v>169</v>
      </c>
      <c r="B42" s="52"/>
      <c r="C42" s="53" t="s">
        <v>188</v>
      </c>
      <c r="D42" s="54"/>
      <c r="E42" s="123"/>
      <c r="F42" s="43"/>
      <c r="G42" s="43"/>
    </row>
    <row r="43" spans="1:7" s="22" customFormat="1" ht="12.75" customHeight="1">
      <c r="A43" s="68" t="s">
        <v>170</v>
      </c>
      <c r="B43" s="52"/>
      <c r="C43" s="53" t="s">
        <v>189</v>
      </c>
      <c r="D43" s="54"/>
      <c r="E43" s="123"/>
      <c r="F43" s="43">
        <v>852.08</v>
      </c>
      <c r="G43" s="43">
        <v>4483.64</v>
      </c>
    </row>
    <row r="44" spans="1:7" s="22" customFormat="1" ht="12.75">
      <c r="A44" s="68" t="s">
        <v>171</v>
      </c>
      <c r="B44" s="52"/>
      <c r="C44" s="53" t="s">
        <v>190</v>
      </c>
      <c r="D44" s="54"/>
      <c r="E44" s="123"/>
      <c r="F44" s="43"/>
      <c r="G44" s="43"/>
    </row>
    <row r="45" spans="1:7" s="22" customFormat="1" ht="12.75">
      <c r="A45" s="68" t="s">
        <v>172</v>
      </c>
      <c r="B45" s="52"/>
      <c r="C45" s="53" t="s">
        <v>191</v>
      </c>
      <c r="D45" s="54"/>
      <c r="E45" s="123"/>
      <c r="F45" s="43"/>
      <c r="G45" s="43"/>
    </row>
    <row r="46" spans="1:7" s="22" customFormat="1" ht="12.75" customHeight="1">
      <c r="A46" s="68" t="s">
        <v>174</v>
      </c>
      <c r="B46" s="62"/>
      <c r="C46" s="167" t="s">
        <v>192</v>
      </c>
      <c r="D46" s="168"/>
      <c r="E46" s="123"/>
      <c r="F46" s="43"/>
      <c r="G46" s="43"/>
    </row>
    <row r="47" spans="1:7" s="22" customFormat="1" ht="12.75" customHeight="1">
      <c r="A47" s="56" t="s">
        <v>93</v>
      </c>
      <c r="B47" s="69" t="s">
        <v>236</v>
      </c>
      <c r="C47" s="70"/>
      <c r="D47" s="71"/>
      <c r="E47" s="123" t="s">
        <v>262</v>
      </c>
      <c r="F47" s="43">
        <v>25132.26</v>
      </c>
      <c r="G47" s="43">
        <v>106.62</v>
      </c>
    </row>
    <row r="48" spans="1:7" s="22" customFormat="1" ht="12.75" customHeight="1">
      <c r="A48" s="56" t="s">
        <v>95</v>
      </c>
      <c r="B48" s="65" t="s">
        <v>61</v>
      </c>
      <c r="C48" s="66"/>
      <c r="D48" s="67"/>
      <c r="E48" s="123" t="s">
        <v>263</v>
      </c>
      <c r="F48" s="34">
        <v>41347.07</v>
      </c>
      <c r="G48" s="34">
        <f>G49+G50+G51+G52+G53+G54</f>
        <v>31395.820000000003</v>
      </c>
    </row>
    <row r="49" spans="1:7" s="22" customFormat="1" ht="12.75" customHeight="1">
      <c r="A49" s="68" t="s">
        <v>193</v>
      </c>
      <c r="B49" s="66"/>
      <c r="C49" s="72" t="s">
        <v>17</v>
      </c>
      <c r="D49" s="73"/>
      <c r="E49" s="123"/>
      <c r="F49" s="43"/>
      <c r="G49" s="43"/>
    </row>
    <row r="50" spans="1:7" s="22" customFormat="1" ht="12.75" customHeight="1">
      <c r="A50" s="74" t="s">
        <v>194</v>
      </c>
      <c r="B50" s="52"/>
      <c r="C50" s="53" t="s">
        <v>195</v>
      </c>
      <c r="D50" s="75"/>
      <c r="E50" s="125"/>
      <c r="F50" s="76"/>
      <c r="G50" s="76"/>
    </row>
    <row r="51" spans="1:7" s="22" customFormat="1" ht="12.75" customHeight="1">
      <c r="A51" s="68" t="s">
        <v>196</v>
      </c>
      <c r="B51" s="52"/>
      <c r="C51" s="53" t="s">
        <v>18</v>
      </c>
      <c r="D51" s="54"/>
      <c r="E51" s="126"/>
      <c r="F51" s="43"/>
      <c r="G51" s="43"/>
    </row>
    <row r="52" spans="1:7" s="22" customFormat="1" ht="12.75" customHeight="1">
      <c r="A52" s="68" t="s">
        <v>197</v>
      </c>
      <c r="B52" s="52"/>
      <c r="C52" s="167" t="s">
        <v>198</v>
      </c>
      <c r="D52" s="168"/>
      <c r="E52" s="126"/>
      <c r="F52" s="43">
        <v>718.86</v>
      </c>
      <c r="G52" s="43">
        <v>695.18</v>
      </c>
    </row>
    <row r="53" spans="1:7" s="22" customFormat="1" ht="12.75" customHeight="1">
      <c r="A53" s="68" t="s">
        <v>199</v>
      </c>
      <c r="B53" s="52"/>
      <c r="C53" s="53" t="s">
        <v>200</v>
      </c>
      <c r="D53" s="54"/>
      <c r="E53" s="126"/>
      <c r="F53" s="43">
        <v>40600.58</v>
      </c>
      <c r="G53" s="43">
        <v>30356.99</v>
      </c>
    </row>
    <row r="54" spans="1:7" s="22" customFormat="1" ht="12.75" customHeight="1">
      <c r="A54" s="68" t="s">
        <v>201</v>
      </c>
      <c r="B54" s="52"/>
      <c r="C54" s="53" t="s">
        <v>7</v>
      </c>
      <c r="D54" s="54"/>
      <c r="E54" s="123"/>
      <c r="F54" s="43">
        <v>27.63</v>
      </c>
      <c r="G54" s="43">
        <v>343.65</v>
      </c>
    </row>
    <row r="55" spans="1:7" s="22" customFormat="1" ht="12.75" customHeight="1">
      <c r="A55" s="56" t="s">
        <v>109</v>
      </c>
      <c r="B55" s="57" t="s">
        <v>69</v>
      </c>
      <c r="C55" s="57"/>
      <c r="D55" s="58"/>
      <c r="E55" s="126"/>
      <c r="F55" s="43"/>
      <c r="G55" s="43"/>
    </row>
    <row r="56" spans="1:7" s="22" customFormat="1" ht="12.75" customHeight="1">
      <c r="A56" s="56" t="s">
        <v>112</v>
      </c>
      <c r="B56" s="57" t="s">
        <v>10</v>
      </c>
      <c r="C56" s="57"/>
      <c r="D56" s="58"/>
      <c r="E56" s="123" t="s">
        <v>264</v>
      </c>
      <c r="F56" s="43">
        <v>1653.18</v>
      </c>
      <c r="G56" s="43">
        <v>1388.88</v>
      </c>
    </row>
    <row r="57" spans="1:7" s="22" customFormat="1" ht="12.75" customHeight="1">
      <c r="A57" s="35"/>
      <c r="B57" s="139" t="s">
        <v>202</v>
      </c>
      <c r="C57" s="140"/>
      <c r="D57" s="141"/>
      <c r="E57" s="123"/>
      <c r="F57" s="64">
        <f>F19+F39+F40</f>
        <v>409363.11</v>
      </c>
      <c r="G57" s="64">
        <f>G19+G39+G40</f>
        <v>380728.98999999993</v>
      </c>
    </row>
    <row r="58" spans="1:7" s="22" customFormat="1" ht="12.75" customHeight="1">
      <c r="A58" s="29" t="s">
        <v>142</v>
      </c>
      <c r="B58" s="30" t="s">
        <v>203</v>
      </c>
      <c r="C58" s="30"/>
      <c r="D58" s="77"/>
      <c r="E58" s="123" t="s">
        <v>265</v>
      </c>
      <c r="F58" s="64">
        <f>SUM(F59:F62)</f>
        <v>367976.81</v>
      </c>
      <c r="G58" s="64">
        <f>SUM(G59:G62)</f>
        <v>349543.75</v>
      </c>
    </row>
    <row r="59" spans="1:7" s="22" customFormat="1" ht="12.75" customHeight="1">
      <c r="A59" s="35" t="s">
        <v>83</v>
      </c>
      <c r="B59" s="55" t="s">
        <v>86</v>
      </c>
      <c r="C59" s="55"/>
      <c r="D59" s="45"/>
      <c r="E59" s="123"/>
      <c r="F59" s="43">
        <v>58067.63</v>
      </c>
      <c r="G59" s="43">
        <v>38638.48</v>
      </c>
    </row>
    <row r="60" spans="1:7" s="22" customFormat="1" ht="12.75" customHeight="1">
      <c r="A60" s="48" t="s">
        <v>93</v>
      </c>
      <c r="B60" s="49" t="s">
        <v>204</v>
      </c>
      <c r="C60" s="50"/>
      <c r="D60" s="51"/>
      <c r="E60" s="127"/>
      <c r="F60" s="78">
        <v>114390.42</v>
      </c>
      <c r="G60" s="78">
        <v>114009.75</v>
      </c>
    </row>
    <row r="61" spans="1:7" s="22" customFormat="1" ht="12.75" customHeight="1">
      <c r="A61" s="35" t="s">
        <v>95</v>
      </c>
      <c r="B61" s="169" t="s">
        <v>205</v>
      </c>
      <c r="C61" s="170"/>
      <c r="D61" s="171"/>
      <c r="E61" s="123"/>
      <c r="F61" s="43">
        <v>193020.21</v>
      </c>
      <c r="G61" s="43">
        <v>194379.15</v>
      </c>
    </row>
    <row r="62" spans="1:7" s="22" customFormat="1" ht="12.75" customHeight="1">
      <c r="A62" s="35" t="s">
        <v>206</v>
      </c>
      <c r="B62" s="55" t="s">
        <v>207</v>
      </c>
      <c r="C62" s="40"/>
      <c r="D62" s="33"/>
      <c r="E62" s="123"/>
      <c r="F62" s="43">
        <v>2498.55</v>
      </c>
      <c r="G62" s="43">
        <v>2516.37</v>
      </c>
    </row>
    <row r="63" spans="1:7" s="22" customFormat="1" ht="12.75" customHeight="1">
      <c r="A63" s="29" t="s">
        <v>150</v>
      </c>
      <c r="B63" s="30" t="s">
        <v>208</v>
      </c>
      <c r="C63" s="31"/>
      <c r="D63" s="32"/>
      <c r="E63" s="123" t="s">
        <v>266</v>
      </c>
      <c r="F63" s="64">
        <f>F64+F68</f>
        <v>40639.09</v>
      </c>
      <c r="G63" s="64">
        <f>G64+G68</f>
        <v>30843.2</v>
      </c>
    </row>
    <row r="64" spans="1:7" s="22" customFormat="1" ht="12.75" customHeight="1">
      <c r="A64" s="35" t="s">
        <v>83</v>
      </c>
      <c r="B64" s="36" t="s">
        <v>0</v>
      </c>
      <c r="C64" s="79"/>
      <c r="D64" s="80"/>
      <c r="E64" s="123"/>
      <c r="F64" s="34">
        <f>SUM(F65:F67)</f>
        <v>0</v>
      </c>
      <c r="G64" s="34">
        <f>SUM(G65:G67)</f>
        <v>0</v>
      </c>
    </row>
    <row r="65" spans="1:7" s="22" customFormat="1" ht="12.75">
      <c r="A65" s="39" t="s">
        <v>169</v>
      </c>
      <c r="B65" s="81"/>
      <c r="C65" s="41" t="s">
        <v>209</v>
      </c>
      <c r="D65" s="82"/>
      <c r="E65" s="126"/>
      <c r="F65" s="43"/>
      <c r="G65" s="43"/>
    </row>
    <row r="66" spans="1:7" s="22" customFormat="1" ht="12.75" customHeight="1">
      <c r="A66" s="39" t="s">
        <v>170</v>
      </c>
      <c r="B66" s="40"/>
      <c r="C66" s="41" t="s">
        <v>11</v>
      </c>
      <c r="D66" s="44"/>
      <c r="E66" s="123"/>
      <c r="F66" s="43"/>
      <c r="G66" s="43"/>
    </row>
    <row r="67" spans="1:7" s="22" customFormat="1" ht="12.75" customHeight="1">
      <c r="A67" s="39" t="s">
        <v>210</v>
      </c>
      <c r="B67" s="40"/>
      <c r="C67" s="41" t="s">
        <v>237</v>
      </c>
      <c r="D67" s="44"/>
      <c r="E67" s="126"/>
      <c r="F67" s="43"/>
      <c r="G67" s="43"/>
    </row>
    <row r="68" spans="1:7" s="87" customFormat="1" ht="12.75" customHeight="1">
      <c r="A68" s="56" t="s">
        <v>93</v>
      </c>
      <c r="B68" s="83" t="s">
        <v>238</v>
      </c>
      <c r="C68" s="84"/>
      <c r="D68" s="85"/>
      <c r="E68" s="128"/>
      <c r="F68" s="86">
        <f>SUM(F69:F82)-F75-F76</f>
        <v>40639.09</v>
      </c>
      <c r="G68" s="86">
        <f>SUM(G69:G82)-G75-G76</f>
        <v>30843.2</v>
      </c>
    </row>
    <row r="69" spans="1:7" s="22" customFormat="1" ht="12.75" customHeight="1">
      <c r="A69" s="39" t="s">
        <v>175</v>
      </c>
      <c r="B69" s="40"/>
      <c r="C69" s="41" t="s">
        <v>211</v>
      </c>
      <c r="D69" s="42"/>
      <c r="E69" s="123"/>
      <c r="F69" s="43"/>
      <c r="G69" s="43"/>
    </row>
    <row r="70" spans="1:7" s="22" customFormat="1" ht="12.75" customHeight="1">
      <c r="A70" s="39" t="s">
        <v>176</v>
      </c>
      <c r="B70" s="81"/>
      <c r="C70" s="41" t="s">
        <v>1</v>
      </c>
      <c r="D70" s="82"/>
      <c r="E70" s="126"/>
      <c r="F70" s="43"/>
      <c r="G70" s="43"/>
    </row>
    <row r="71" spans="1:7" s="22" customFormat="1" ht="12.75">
      <c r="A71" s="39" t="s">
        <v>177</v>
      </c>
      <c r="B71" s="81"/>
      <c r="C71" s="41" t="s">
        <v>247</v>
      </c>
      <c r="D71" s="82"/>
      <c r="E71" s="126"/>
      <c r="F71" s="43"/>
      <c r="G71" s="43"/>
    </row>
    <row r="72" spans="1:7" s="22" customFormat="1" ht="12.75">
      <c r="A72" s="88" t="s">
        <v>178</v>
      </c>
      <c r="B72" s="66"/>
      <c r="C72" s="89" t="s">
        <v>4</v>
      </c>
      <c r="D72" s="73"/>
      <c r="E72" s="126"/>
      <c r="F72" s="43"/>
      <c r="G72" s="43"/>
    </row>
    <row r="73" spans="1:7" s="22" customFormat="1" ht="12.75">
      <c r="A73" s="35" t="s">
        <v>179</v>
      </c>
      <c r="B73" s="47"/>
      <c r="C73" s="47" t="s">
        <v>212</v>
      </c>
      <c r="D73" s="42"/>
      <c r="E73" s="129"/>
      <c r="F73" s="43"/>
      <c r="G73" s="43"/>
    </row>
    <row r="74" spans="1:7" s="22" customFormat="1" ht="12.75" customHeight="1">
      <c r="A74" s="90" t="s">
        <v>180</v>
      </c>
      <c r="B74" s="84"/>
      <c r="C74" s="91" t="s">
        <v>213</v>
      </c>
      <c r="D74" s="92"/>
      <c r="E74" s="123"/>
      <c r="F74" s="34">
        <f>SUM(F75:F76)</f>
        <v>0</v>
      </c>
      <c r="G74" s="34">
        <f>SUM(G75:G76)</f>
        <v>0</v>
      </c>
    </row>
    <row r="75" spans="1:7" s="22" customFormat="1" ht="12.75" customHeight="1">
      <c r="A75" s="68" t="s">
        <v>214</v>
      </c>
      <c r="B75" s="52"/>
      <c r="C75" s="75"/>
      <c r="D75" s="54" t="s">
        <v>59</v>
      </c>
      <c r="E75" s="126"/>
      <c r="F75" s="43"/>
      <c r="G75" s="43"/>
    </row>
    <row r="76" spans="1:7" s="22" customFormat="1" ht="12.75" customHeight="1">
      <c r="A76" s="68" t="s">
        <v>215</v>
      </c>
      <c r="B76" s="52"/>
      <c r="C76" s="75"/>
      <c r="D76" s="54" t="s">
        <v>216</v>
      </c>
      <c r="E76" s="123"/>
      <c r="F76" s="43"/>
      <c r="G76" s="43"/>
    </row>
    <row r="77" spans="1:7" s="22" customFormat="1" ht="12.75" customHeight="1">
      <c r="A77" s="68" t="s">
        <v>181</v>
      </c>
      <c r="B77" s="70"/>
      <c r="C77" s="93" t="s">
        <v>19</v>
      </c>
      <c r="D77" s="94"/>
      <c r="E77" s="123"/>
      <c r="F77" s="43"/>
      <c r="G77" s="43"/>
    </row>
    <row r="78" spans="1:7" s="22" customFormat="1" ht="12.75" customHeight="1">
      <c r="A78" s="68" t="s">
        <v>182</v>
      </c>
      <c r="B78" s="95"/>
      <c r="C78" s="53" t="s">
        <v>217</v>
      </c>
      <c r="D78" s="96"/>
      <c r="E78" s="126"/>
      <c r="F78" s="43"/>
      <c r="G78" s="43"/>
    </row>
    <row r="79" spans="1:7" s="22" customFormat="1" ht="12.75" customHeight="1">
      <c r="A79" s="68" t="s">
        <v>183</v>
      </c>
      <c r="B79" s="40"/>
      <c r="C79" s="41" t="s">
        <v>218</v>
      </c>
      <c r="D79" s="44"/>
      <c r="E79" s="126"/>
      <c r="F79" s="43">
        <v>8533.34</v>
      </c>
      <c r="G79" s="43">
        <v>13543.45</v>
      </c>
    </row>
    <row r="80" spans="1:7" s="22" customFormat="1" ht="12.75" customHeight="1">
      <c r="A80" s="68" t="s">
        <v>184</v>
      </c>
      <c r="B80" s="40"/>
      <c r="C80" s="41" t="s">
        <v>219</v>
      </c>
      <c r="D80" s="44"/>
      <c r="E80" s="126"/>
      <c r="F80" s="43">
        <v>14806</v>
      </c>
      <c r="G80" s="43"/>
    </row>
    <row r="81" spans="1:7" s="22" customFormat="1" ht="12.75" customHeight="1">
      <c r="A81" s="39" t="s">
        <v>220</v>
      </c>
      <c r="B81" s="52"/>
      <c r="C81" s="53" t="s">
        <v>5</v>
      </c>
      <c r="D81" s="54"/>
      <c r="E81" s="130"/>
      <c r="F81" s="43">
        <v>17299.75</v>
      </c>
      <c r="G81" s="43">
        <v>17299.75</v>
      </c>
    </row>
    <row r="82" spans="1:7" s="22" customFormat="1" ht="12.75" customHeight="1">
      <c r="A82" s="39" t="s">
        <v>221</v>
      </c>
      <c r="B82" s="40"/>
      <c r="C82" s="41" t="s">
        <v>239</v>
      </c>
      <c r="D82" s="44"/>
      <c r="E82" s="131"/>
      <c r="F82" s="43"/>
      <c r="G82" s="43"/>
    </row>
    <row r="83" spans="1:7" s="22" customFormat="1" ht="12.75" customHeight="1">
      <c r="A83" s="29" t="s">
        <v>152</v>
      </c>
      <c r="B83" s="97" t="s">
        <v>222</v>
      </c>
      <c r="C83" s="98"/>
      <c r="D83" s="99"/>
      <c r="E83" s="123" t="s">
        <v>267</v>
      </c>
      <c r="F83" s="64">
        <f>F84+F85+F89+F88</f>
        <v>747.21</v>
      </c>
      <c r="G83" s="64">
        <f>G84+G85+G89+G88</f>
        <v>342.04</v>
      </c>
    </row>
    <row r="84" spans="1:7" s="22" customFormat="1" ht="12.75" customHeight="1">
      <c r="A84" s="35" t="s">
        <v>83</v>
      </c>
      <c r="B84" s="55" t="s">
        <v>70</v>
      </c>
      <c r="C84" s="40"/>
      <c r="D84" s="33"/>
      <c r="E84" s="131"/>
      <c r="F84" s="43"/>
      <c r="G84" s="43"/>
    </row>
    <row r="85" spans="1:7" s="22" customFormat="1" ht="12.75" customHeight="1">
      <c r="A85" s="35" t="s">
        <v>93</v>
      </c>
      <c r="B85" s="36" t="s">
        <v>8</v>
      </c>
      <c r="C85" s="79"/>
      <c r="D85" s="80"/>
      <c r="E85" s="35"/>
      <c r="F85" s="43"/>
      <c r="G85" s="43"/>
    </row>
    <row r="86" spans="1:7" s="22" customFormat="1" ht="12.75" customHeight="1">
      <c r="A86" s="39" t="s">
        <v>175</v>
      </c>
      <c r="B86" s="40"/>
      <c r="C86" s="41" t="s">
        <v>232</v>
      </c>
      <c r="D86" s="44"/>
      <c r="E86" s="35"/>
      <c r="F86" s="43"/>
      <c r="G86" s="43"/>
    </row>
    <row r="87" spans="1:7" s="22" customFormat="1" ht="12.75" customHeight="1">
      <c r="A87" s="39" t="s">
        <v>176</v>
      </c>
      <c r="B87" s="40"/>
      <c r="C87" s="41" t="s">
        <v>240</v>
      </c>
      <c r="D87" s="44"/>
      <c r="E87" s="35"/>
      <c r="F87" s="43"/>
      <c r="G87" s="43"/>
    </row>
    <row r="88" spans="1:7" s="22" customFormat="1" ht="12.75" customHeight="1">
      <c r="A88" s="56" t="s">
        <v>95</v>
      </c>
      <c r="B88" s="75" t="s">
        <v>242</v>
      </c>
      <c r="C88" s="75"/>
      <c r="D88" s="100"/>
      <c r="E88" s="35"/>
      <c r="F88" s="43"/>
      <c r="G88" s="43"/>
    </row>
    <row r="89" spans="1:7" s="22" customFormat="1" ht="12.75" customHeight="1">
      <c r="A89" s="48" t="s">
        <v>109</v>
      </c>
      <c r="B89" s="49" t="s">
        <v>16</v>
      </c>
      <c r="C89" s="50"/>
      <c r="D89" s="51"/>
      <c r="E89" s="35"/>
      <c r="F89" s="34">
        <f>SUM(F90:F91)</f>
        <v>747.21</v>
      </c>
      <c r="G89" s="34">
        <f>SUM(G90:G91)</f>
        <v>342.04</v>
      </c>
    </row>
    <row r="90" spans="1:7" s="22" customFormat="1" ht="12.75" customHeight="1">
      <c r="A90" s="39" t="s">
        <v>223</v>
      </c>
      <c r="B90" s="31"/>
      <c r="C90" s="41" t="s">
        <v>224</v>
      </c>
      <c r="D90" s="101"/>
      <c r="E90" s="132"/>
      <c r="F90" s="43">
        <v>405.17</v>
      </c>
      <c r="G90" s="43"/>
    </row>
    <row r="91" spans="1:7" s="22" customFormat="1" ht="12.75" customHeight="1">
      <c r="A91" s="39" t="s">
        <v>225</v>
      </c>
      <c r="B91" s="31"/>
      <c r="C91" s="41" t="s">
        <v>226</v>
      </c>
      <c r="D91" s="101"/>
      <c r="E91" s="132"/>
      <c r="F91" s="43">
        <v>342.04</v>
      </c>
      <c r="G91" s="43">
        <v>342.04</v>
      </c>
    </row>
    <row r="92" spans="1:7" s="22" customFormat="1" ht="12.75" customHeight="1">
      <c r="A92" s="29" t="s">
        <v>154</v>
      </c>
      <c r="B92" s="97" t="s">
        <v>227</v>
      </c>
      <c r="C92" s="99"/>
      <c r="D92" s="99"/>
      <c r="E92" s="132"/>
      <c r="F92" s="43"/>
      <c r="G92" s="43"/>
    </row>
    <row r="93" spans="1:7" s="22" customFormat="1" ht="25.5" customHeight="1">
      <c r="A93" s="29"/>
      <c r="B93" s="174" t="s">
        <v>228</v>
      </c>
      <c r="C93" s="175"/>
      <c r="D93" s="168"/>
      <c r="E93" s="35"/>
      <c r="F93" s="64">
        <f>F58+F63+F83+F92</f>
        <v>409363.11000000004</v>
      </c>
      <c r="G93" s="64">
        <f>G58+G63+G83+G92</f>
        <v>380728.99</v>
      </c>
    </row>
    <row r="94" spans="1:7" s="22" customFormat="1" ht="12.75">
      <c r="A94" s="102"/>
      <c r="B94" s="103"/>
      <c r="C94" s="103"/>
      <c r="D94" s="103"/>
      <c r="E94" s="105"/>
      <c r="F94" s="20"/>
      <c r="G94" s="20"/>
    </row>
    <row r="95" spans="1:7" s="22" customFormat="1" ht="12.75" customHeight="1">
      <c r="A95" s="176" t="s">
        <v>268</v>
      </c>
      <c r="B95" s="176"/>
      <c r="C95" s="176"/>
      <c r="D95" s="176"/>
      <c r="E95" s="176"/>
      <c r="F95" s="159" t="s">
        <v>269</v>
      </c>
      <c r="G95" s="159"/>
    </row>
    <row r="96" spans="1:7" s="22" customFormat="1" ht="12.75">
      <c r="A96" s="176" t="s">
        <v>21</v>
      </c>
      <c r="B96" s="176"/>
      <c r="C96" s="176"/>
      <c r="D96" s="176"/>
      <c r="E96" s="176"/>
      <c r="F96" s="159" t="s">
        <v>163</v>
      </c>
      <c r="G96" s="159"/>
    </row>
    <row r="97" spans="1:7" s="22" customFormat="1" ht="12.75">
      <c r="A97" s="177" t="s">
        <v>22</v>
      </c>
      <c r="B97" s="177"/>
      <c r="C97" s="177"/>
      <c r="D97" s="177"/>
      <c r="E97" s="105"/>
      <c r="F97" s="26"/>
      <c r="G97" s="26"/>
    </row>
    <row r="98" spans="1:7" s="22" customFormat="1" ht="12.75">
      <c r="A98" s="104"/>
      <c r="B98" s="104"/>
      <c r="C98" s="104"/>
      <c r="D98" s="104"/>
      <c r="E98" s="105"/>
      <c r="F98" s="26"/>
      <c r="G98" s="26"/>
    </row>
    <row r="99" spans="1:7" s="22" customFormat="1" ht="12.75">
      <c r="A99" s="161" t="s">
        <v>243</v>
      </c>
      <c r="B99" s="161"/>
      <c r="C99" s="161"/>
      <c r="D99" s="161"/>
      <c r="E99" s="161"/>
      <c r="F99" s="173" t="s">
        <v>244</v>
      </c>
      <c r="G99" s="173"/>
    </row>
    <row r="100" spans="1:7" s="22" customFormat="1" ht="12.75" customHeight="1">
      <c r="A100" s="161" t="s">
        <v>23</v>
      </c>
      <c r="B100" s="161"/>
      <c r="C100" s="161"/>
      <c r="D100" s="161"/>
      <c r="E100" s="161"/>
      <c r="F100" s="173" t="s">
        <v>163</v>
      </c>
      <c r="G100" s="173"/>
    </row>
    <row r="101" s="22" customFormat="1" ht="12.75">
      <c r="E101" s="105"/>
    </row>
    <row r="102" s="22" customFormat="1" ht="12.75">
      <c r="E102" s="105"/>
    </row>
    <row r="103" s="22" customFormat="1" ht="12.75">
      <c r="E103" s="105"/>
    </row>
    <row r="104" s="22" customFormat="1" ht="12.75">
      <c r="E104" s="105"/>
    </row>
    <row r="105" s="22" customFormat="1" ht="12.75">
      <c r="E105" s="105"/>
    </row>
    <row r="106" s="22" customFormat="1" ht="12.75">
      <c r="E106" s="105"/>
    </row>
    <row r="107" s="22" customFormat="1" ht="12.75">
      <c r="E107" s="105"/>
    </row>
    <row r="108" s="22" customFormat="1" ht="12.75">
      <c r="E108" s="105"/>
    </row>
    <row r="109" s="22" customFormat="1" ht="12.75">
      <c r="E109" s="105"/>
    </row>
    <row r="110" s="22" customFormat="1" ht="12.75">
      <c r="E110" s="105"/>
    </row>
    <row r="111" s="22" customFormat="1" ht="12.75">
      <c r="E111" s="105"/>
    </row>
    <row r="112" s="22" customFormat="1" ht="12.75">
      <c r="E112" s="105"/>
    </row>
    <row r="113" s="22" customFormat="1" ht="12.75">
      <c r="E113" s="105"/>
    </row>
    <row r="114" s="22" customFormat="1" ht="12.75">
      <c r="E114" s="105"/>
    </row>
    <row r="115" s="22" customFormat="1" ht="12.75">
      <c r="E115" s="105"/>
    </row>
    <row r="116" s="22" customFormat="1" ht="12.75">
      <c r="E116" s="105"/>
    </row>
    <row r="117" s="22" customFormat="1" ht="12.75">
      <c r="E117" s="105"/>
    </row>
    <row r="118" s="22" customFormat="1" ht="12.75">
      <c r="E118" s="105"/>
    </row>
    <row r="119" s="22" customFormat="1" ht="12.75">
      <c r="E119" s="105"/>
    </row>
    <row r="120" s="22" customFormat="1" ht="12.75">
      <c r="E120" s="105"/>
    </row>
    <row r="121" s="22" customFormat="1" ht="12.75">
      <c r="E121" s="105"/>
    </row>
  </sheetData>
  <sheetProtection/>
  <mergeCells count="27">
    <mergeCell ref="C46:D46"/>
    <mergeCell ref="A100:E100"/>
    <mergeCell ref="F100:G100"/>
    <mergeCell ref="A95:E95"/>
    <mergeCell ref="F95:G95"/>
    <mergeCell ref="A96:E96"/>
    <mergeCell ref="F96:G96"/>
    <mergeCell ref="A97:D97"/>
    <mergeCell ref="A99:E99"/>
    <mergeCell ref="A13:G13"/>
    <mergeCell ref="A16:G16"/>
    <mergeCell ref="D17:G17"/>
    <mergeCell ref="B18:D18"/>
    <mergeCell ref="C52:D52"/>
    <mergeCell ref="B61:D61"/>
    <mergeCell ref="A15:G15"/>
    <mergeCell ref="F99:G99"/>
    <mergeCell ref="B93:D93"/>
    <mergeCell ref="A9:G10"/>
    <mergeCell ref="A11:E11"/>
    <mergeCell ref="A12:G12"/>
    <mergeCell ref="A6:G6"/>
    <mergeCell ref="A7:G7"/>
    <mergeCell ref="E2:G2"/>
    <mergeCell ref="E3:G3"/>
    <mergeCell ref="A4:G5"/>
    <mergeCell ref="A8:G8"/>
  </mergeCells>
  <printOptions/>
  <pageMargins left="0.4330708661417323" right="0.2362204724409449" top="0.1968503937007874" bottom="0.35433070866141736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1"/>
  <sheetViews>
    <sheetView zoomScalePageLayoutView="0" workbookViewId="0" topLeftCell="A1">
      <selection activeCell="H56" sqref="H56"/>
    </sheetView>
  </sheetViews>
  <sheetFormatPr defaultColWidth="9.140625" defaultRowHeight="12.75"/>
  <cols>
    <col min="1" max="1" width="8.00390625" style="135" customWidth="1"/>
    <col min="2" max="2" width="1.57421875" style="135" hidden="1" customWidth="1"/>
    <col min="3" max="3" width="30.140625" style="135" customWidth="1"/>
    <col min="4" max="4" width="18.28125" style="135" customWidth="1"/>
    <col min="5" max="5" width="0" style="135" hidden="1" customWidth="1"/>
    <col min="6" max="6" width="11.7109375" style="135" customWidth="1"/>
    <col min="7" max="7" width="13.8515625" style="135" customWidth="1"/>
    <col min="8" max="9" width="13.140625" style="135" customWidth="1"/>
    <col min="10" max="16384" width="9.140625" style="135" customWidth="1"/>
  </cols>
  <sheetData>
    <row r="2" spans="1:9" s="134" customFormat="1" ht="9.75">
      <c r="A2" s="178" t="s">
        <v>255</v>
      </c>
      <c r="B2" s="179"/>
      <c r="C2" s="179"/>
      <c r="D2" s="179"/>
      <c r="E2" s="179"/>
      <c r="F2" s="179"/>
      <c r="G2" s="179"/>
      <c r="H2" s="179"/>
      <c r="I2" s="179"/>
    </row>
    <row r="3" spans="1:9" s="134" customFormat="1" ht="9.75">
      <c r="A3" s="180" t="s">
        <v>256</v>
      </c>
      <c r="B3" s="179"/>
      <c r="C3" s="179"/>
      <c r="D3" s="179"/>
      <c r="E3" s="179"/>
      <c r="F3" s="179"/>
      <c r="G3" s="179"/>
      <c r="H3" s="179"/>
      <c r="I3" s="179"/>
    </row>
    <row r="4" spans="1:9" ht="15">
      <c r="A4" s="181" t="s">
        <v>245</v>
      </c>
      <c r="B4" s="182"/>
      <c r="C4" s="182"/>
      <c r="D4" s="182"/>
      <c r="E4" s="182"/>
      <c r="F4" s="182"/>
      <c r="G4" s="182"/>
      <c r="H4" s="182"/>
      <c r="I4" s="182"/>
    </row>
    <row r="5" spans="1:9" s="134" customFormat="1" ht="9.75">
      <c r="A5" s="188" t="s">
        <v>71</v>
      </c>
      <c r="B5" s="179"/>
      <c r="C5" s="179"/>
      <c r="D5" s="179"/>
      <c r="E5" s="179"/>
      <c r="F5" s="179"/>
      <c r="G5" s="179"/>
      <c r="H5" s="179"/>
      <c r="I5" s="179"/>
    </row>
    <row r="6" spans="1:9" ht="13.5">
      <c r="A6" s="185" t="s">
        <v>257</v>
      </c>
      <c r="B6" s="184"/>
      <c r="C6" s="184"/>
      <c r="D6" s="184"/>
      <c r="E6" s="184"/>
      <c r="F6" s="184"/>
      <c r="G6" s="184"/>
      <c r="H6" s="184"/>
      <c r="I6" s="184"/>
    </row>
    <row r="7" spans="1:9" s="134" customFormat="1" ht="9.75">
      <c r="A7" s="188" t="s">
        <v>72</v>
      </c>
      <c r="B7" s="179"/>
      <c r="C7" s="179"/>
      <c r="D7" s="179"/>
      <c r="E7" s="179"/>
      <c r="F7" s="179"/>
      <c r="G7" s="179"/>
      <c r="H7" s="179"/>
      <c r="I7" s="179"/>
    </row>
    <row r="8" spans="1:9" s="134" customFormat="1" ht="9.75">
      <c r="A8" s="188" t="s">
        <v>73</v>
      </c>
      <c r="B8" s="179"/>
      <c r="C8" s="179"/>
      <c r="D8" s="179"/>
      <c r="E8" s="179"/>
      <c r="F8" s="179"/>
      <c r="G8" s="179"/>
      <c r="H8" s="179"/>
      <c r="I8" s="179"/>
    </row>
    <row r="9" spans="1:9" ht="13.5">
      <c r="A9" s="183"/>
      <c r="B9" s="184"/>
      <c r="C9" s="184"/>
      <c r="D9" s="184"/>
      <c r="E9" s="184"/>
      <c r="F9" s="184"/>
      <c r="G9" s="184"/>
      <c r="H9" s="184"/>
      <c r="I9" s="184"/>
    </row>
    <row r="10" spans="1:9" ht="13.5">
      <c r="A10" s="186" t="s">
        <v>74</v>
      </c>
      <c r="B10" s="187"/>
      <c r="C10" s="187"/>
      <c r="D10" s="187"/>
      <c r="E10" s="187"/>
      <c r="F10" s="187"/>
      <c r="G10" s="187"/>
      <c r="H10" s="187"/>
      <c r="I10" s="187"/>
    </row>
    <row r="11" spans="1:9" ht="13.5">
      <c r="A11" s="185"/>
      <c r="B11" s="184"/>
      <c r="C11" s="184"/>
      <c r="D11" s="184"/>
      <c r="E11" s="184"/>
      <c r="F11" s="184"/>
      <c r="G11" s="184"/>
      <c r="H11" s="184"/>
      <c r="I11" s="184"/>
    </row>
    <row r="12" spans="1:9" ht="13.5">
      <c r="A12" s="186" t="s">
        <v>272</v>
      </c>
      <c r="B12" s="187"/>
      <c r="C12" s="187"/>
      <c r="D12" s="187"/>
      <c r="E12" s="187"/>
      <c r="F12" s="187"/>
      <c r="G12" s="187"/>
      <c r="H12" s="187"/>
      <c r="I12" s="187"/>
    </row>
    <row r="13" spans="1:9" ht="9.75" customHeight="1">
      <c r="A13" s="136"/>
      <c r="B13" s="137"/>
      <c r="C13" s="137"/>
      <c r="D13" s="137"/>
      <c r="E13" s="137"/>
      <c r="F13" s="137"/>
      <c r="G13" s="137"/>
      <c r="H13" s="137"/>
      <c r="I13" s="137"/>
    </row>
    <row r="14" spans="1:9" ht="13.5">
      <c r="A14" s="185" t="s">
        <v>273</v>
      </c>
      <c r="B14" s="184"/>
      <c r="C14" s="184"/>
      <c r="D14" s="184"/>
      <c r="E14" s="184"/>
      <c r="F14" s="184"/>
      <c r="G14" s="184"/>
      <c r="H14" s="184"/>
      <c r="I14" s="184"/>
    </row>
    <row r="15" spans="1:9" ht="13.5">
      <c r="A15" s="185" t="s">
        <v>75</v>
      </c>
      <c r="B15" s="184"/>
      <c r="C15" s="184"/>
      <c r="D15" s="184"/>
      <c r="E15" s="184"/>
      <c r="F15" s="184"/>
      <c r="G15" s="184"/>
      <c r="H15" s="184"/>
      <c r="I15" s="184"/>
    </row>
    <row r="16" spans="1:9" s="137" customFormat="1" ht="13.5">
      <c r="A16" s="211" t="s">
        <v>254</v>
      </c>
      <c r="B16" s="184"/>
      <c r="C16" s="184"/>
      <c r="D16" s="184"/>
      <c r="E16" s="184"/>
      <c r="F16" s="184"/>
      <c r="G16" s="184"/>
      <c r="H16" s="184"/>
      <c r="I16" s="184"/>
    </row>
    <row r="17" spans="1:9" s="115" customFormat="1" ht="49.5" customHeight="1">
      <c r="A17" s="190" t="s">
        <v>76</v>
      </c>
      <c r="B17" s="190"/>
      <c r="C17" s="190" t="s">
        <v>77</v>
      </c>
      <c r="D17" s="189"/>
      <c r="E17" s="189"/>
      <c r="F17" s="189"/>
      <c r="G17" s="106" t="s">
        <v>78</v>
      </c>
      <c r="H17" s="106" t="s">
        <v>79</v>
      </c>
      <c r="I17" s="106" t="s">
        <v>80</v>
      </c>
    </row>
    <row r="18" spans="1:9" ht="15">
      <c r="A18" s="107" t="s">
        <v>81</v>
      </c>
      <c r="B18" s="108" t="s">
        <v>82</v>
      </c>
      <c r="C18" s="191" t="s">
        <v>82</v>
      </c>
      <c r="D18" s="192"/>
      <c r="E18" s="192"/>
      <c r="F18" s="192"/>
      <c r="G18" s="108"/>
      <c r="H18" s="109">
        <f>H19+H24+H25</f>
        <v>184206.21999999997</v>
      </c>
      <c r="I18" s="109">
        <f>I19+I24+I25</f>
        <v>169572.25999999998</v>
      </c>
    </row>
    <row r="19" spans="1:9" ht="15">
      <c r="A19" s="110" t="s">
        <v>83</v>
      </c>
      <c r="B19" s="111" t="s">
        <v>84</v>
      </c>
      <c r="C19" s="193" t="s">
        <v>84</v>
      </c>
      <c r="D19" s="193"/>
      <c r="E19" s="193"/>
      <c r="F19" s="193"/>
      <c r="G19" s="111"/>
      <c r="H19" s="109">
        <f>H20+H21+H23+H22</f>
        <v>181038.38999999998</v>
      </c>
      <c r="I19" s="109">
        <f>I20+I21+I23+I22</f>
        <v>167555.77</v>
      </c>
    </row>
    <row r="20" spans="1:9" ht="15">
      <c r="A20" s="110" t="s">
        <v>85</v>
      </c>
      <c r="B20" s="111" t="s">
        <v>86</v>
      </c>
      <c r="C20" s="193" t="s">
        <v>86</v>
      </c>
      <c r="D20" s="193"/>
      <c r="E20" s="193"/>
      <c r="F20" s="193"/>
      <c r="G20" s="111"/>
      <c r="H20" s="112">
        <v>113941.54</v>
      </c>
      <c r="I20" s="112">
        <v>104809.25</v>
      </c>
    </row>
    <row r="21" spans="1:9" ht="15">
      <c r="A21" s="110" t="s">
        <v>87</v>
      </c>
      <c r="B21" s="113" t="s">
        <v>88</v>
      </c>
      <c r="C21" s="189" t="s">
        <v>88</v>
      </c>
      <c r="D21" s="189"/>
      <c r="E21" s="189"/>
      <c r="F21" s="189"/>
      <c r="G21" s="113"/>
      <c r="H21" s="113">
        <v>64170.36</v>
      </c>
      <c r="I21" s="113">
        <v>59590.71</v>
      </c>
    </row>
    <row r="22" spans="1:9" ht="15">
      <c r="A22" s="110" t="s">
        <v>89</v>
      </c>
      <c r="B22" s="111" t="s">
        <v>90</v>
      </c>
      <c r="C22" s="189" t="s">
        <v>90</v>
      </c>
      <c r="D22" s="189"/>
      <c r="E22" s="189"/>
      <c r="F22" s="189"/>
      <c r="G22" s="111"/>
      <c r="H22" s="113">
        <v>1712.53</v>
      </c>
      <c r="I22" s="113">
        <v>1646.34</v>
      </c>
    </row>
    <row r="23" spans="1:9" ht="15">
      <c r="A23" s="110" t="s">
        <v>91</v>
      </c>
      <c r="B23" s="113" t="s">
        <v>92</v>
      </c>
      <c r="C23" s="189" t="s">
        <v>92</v>
      </c>
      <c r="D23" s="189"/>
      <c r="E23" s="189"/>
      <c r="F23" s="189"/>
      <c r="G23" s="113"/>
      <c r="H23" s="113">
        <v>1213.96</v>
      </c>
      <c r="I23" s="113">
        <v>1509.47</v>
      </c>
    </row>
    <row r="24" spans="1:9" ht="15">
      <c r="A24" s="110" t="s">
        <v>93</v>
      </c>
      <c r="B24" s="111" t="s">
        <v>94</v>
      </c>
      <c r="C24" s="189" t="s">
        <v>94</v>
      </c>
      <c r="D24" s="189"/>
      <c r="E24" s="189"/>
      <c r="F24" s="189"/>
      <c r="G24" s="111"/>
      <c r="H24" s="113"/>
      <c r="I24" s="113"/>
    </row>
    <row r="25" spans="1:9" ht="15">
      <c r="A25" s="110" t="s">
        <v>95</v>
      </c>
      <c r="B25" s="111" t="s">
        <v>96</v>
      </c>
      <c r="C25" s="189" t="s">
        <v>96</v>
      </c>
      <c r="D25" s="189"/>
      <c r="E25" s="189"/>
      <c r="F25" s="189"/>
      <c r="G25" s="133"/>
      <c r="H25" s="109">
        <f>H26+H27</f>
        <v>3167.83</v>
      </c>
      <c r="I25" s="109">
        <f>I26+I27</f>
        <v>2016.49</v>
      </c>
    </row>
    <row r="26" spans="1:9" ht="15">
      <c r="A26" s="110" t="s">
        <v>97</v>
      </c>
      <c r="B26" s="113" t="s">
        <v>98</v>
      </c>
      <c r="C26" s="189" t="s">
        <v>98</v>
      </c>
      <c r="D26" s="189"/>
      <c r="E26" s="189"/>
      <c r="F26" s="189"/>
      <c r="G26" s="133">
        <v>10</v>
      </c>
      <c r="H26" s="113">
        <v>3167.83</v>
      </c>
      <c r="I26" s="113">
        <v>2016.49</v>
      </c>
    </row>
    <row r="27" spans="1:9" ht="15">
      <c r="A27" s="110" t="s">
        <v>99</v>
      </c>
      <c r="B27" s="113" t="s">
        <v>100</v>
      </c>
      <c r="C27" s="189" t="s">
        <v>100</v>
      </c>
      <c r="D27" s="189"/>
      <c r="E27" s="189"/>
      <c r="F27" s="189"/>
      <c r="G27" s="133"/>
      <c r="H27" s="108"/>
      <c r="I27" s="108"/>
    </row>
    <row r="28" spans="1:9" ht="15">
      <c r="A28" s="107" t="s">
        <v>101</v>
      </c>
      <c r="B28" s="108" t="s">
        <v>102</v>
      </c>
      <c r="C28" s="191" t="s">
        <v>102</v>
      </c>
      <c r="D28" s="191"/>
      <c r="E28" s="191"/>
      <c r="F28" s="191"/>
      <c r="G28" s="133">
        <v>11</v>
      </c>
      <c r="H28" s="109">
        <f>SUM(H29:H42)</f>
        <v>183801.05000000002</v>
      </c>
      <c r="I28" s="109">
        <f>SUM(I29:I42)</f>
        <v>169270.06000000003</v>
      </c>
    </row>
    <row r="29" spans="1:9" ht="15">
      <c r="A29" s="110" t="s">
        <v>83</v>
      </c>
      <c r="B29" s="111" t="s">
        <v>103</v>
      </c>
      <c r="C29" s="189" t="s">
        <v>104</v>
      </c>
      <c r="D29" s="194"/>
      <c r="E29" s="194"/>
      <c r="F29" s="194"/>
      <c r="G29" s="133"/>
      <c r="H29" s="113">
        <v>141203.45</v>
      </c>
      <c r="I29" s="113">
        <v>132480.89</v>
      </c>
    </row>
    <row r="30" spans="1:9" ht="15">
      <c r="A30" s="110" t="s">
        <v>93</v>
      </c>
      <c r="B30" s="111" t="s">
        <v>105</v>
      </c>
      <c r="C30" s="189" t="s">
        <v>106</v>
      </c>
      <c r="D30" s="194"/>
      <c r="E30" s="194"/>
      <c r="F30" s="194"/>
      <c r="G30" s="111"/>
      <c r="H30" s="113">
        <v>2975.51</v>
      </c>
      <c r="I30" s="113">
        <v>3137.84</v>
      </c>
    </row>
    <row r="31" spans="1:9" ht="15">
      <c r="A31" s="110" t="s">
        <v>95</v>
      </c>
      <c r="B31" s="111" t="s">
        <v>107</v>
      </c>
      <c r="C31" s="189" t="s">
        <v>108</v>
      </c>
      <c r="D31" s="194"/>
      <c r="E31" s="194"/>
      <c r="F31" s="194"/>
      <c r="G31" s="111"/>
      <c r="H31" s="113">
        <v>18019.28</v>
      </c>
      <c r="I31" s="113">
        <v>18215.72</v>
      </c>
    </row>
    <row r="32" spans="1:9" ht="15">
      <c r="A32" s="110" t="s">
        <v>109</v>
      </c>
      <c r="B32" s="111" t="s">
        <v>110</v>
      </c>
      <c r="C32" s="193" t="s">
        <v>111</v>
      </c>
      <c r="D32" s="194"/>
      <c r="E32" s="194"/>
      <c r="F32" s="194"/>
      <c r="G32" s="111"/>
      <c r="H32" s="113">
        <v>353.59</v>
      </c>
      <c r="I32" s="113"/>
    </row>
    <row r="33" spans="1:9" ht="15">
      <c r="A33" s="110" t="s">
        <v>112</v>
      </c>
      <c r="B33" s="111" t="s">
        <v>113</v>
      </c>
      <c r="C33" s="193" t="s">
        <v>114</v>
      </c>
      <c r="D33" s="194"/>
      <c r="E33" s="194"/>
      <c r="F33" s="194"/>
      <c r="G33" s="111"/>
      <c r="H33" s="113">
        <v>2553.53</v>
      </c>
      <c r="I33" s="113">
        <v>2972.91</v>
      </c>
    </row>
    <row r="34" spans="1:9" ht="15">
      <c r="A34" s="110" t="s">
        <v>115</v>
      </c>
      <c r="B34" s="111" t="s">
        <v>116</v>
      </c>
      <c r="C34" s="193" t="s">
        <v>117</v>
      </c>
      <c r="D34" s="194"/>
      <c r="E34" s="194"/>
      <c r="F34" s="194"/>
      <c r="G34" s="111"/>
      <c r="H34" s="113">
        <v>252.2</v>
      </c>
      <c r="I34" s="113">
        <v>328.45</v>
      </c>
    </row>
    <row r="35" spans="1:9" ht="15">
      <c r="A35" s="110" t="s">
        <v>118</v>
      </c>
      <c r="B35" s="111" t="s">
        <v>119</v>
      </c>
      <c r="C35" s="193" t="s">
        <v>120</v>
      </c>
      <c r="D35" s="194"/>
      <c r="E35" s="194"/>
      <c r="F35" s="194"/>
      <c r="G35" s="111"/>
      <c r="H35" s="113"/>
      <c r="I35" s="113">
        <v>62.5</v>
      </c>
    </row>
    <row r="36" spans="1:9" ht="15">
      <c r="A36" s="110" t="s">
        <v>121</v>
      </c>
      <c r="B36" s="111" t="s">
        <v>122</v>
      </c>
      <c r="C36" s="189" t="s">
        <v>122</v>
      </c>
      <c r="D36" s="194"/>
      <c r="E36" s="194"/>
      <c r="F36" s="194"/>
      <c r="G36" s="111"/>
      <c r="H36" s="113"/>
      <c r="I36" s="113"/>
    </row>
    <row r="37" spans="1:9" ht="15">
      <c r="A37" s="110" t="s">
        <v>123</v>
      </c>
      <c r="B37" s="111" t="s">
        <v>124</v>
      </c>
      <c r="C37" s="193" t="s">
        <v>124</v>
      </c>
      <c r="D37" s="194"/>
      <c r="E37" s="194"/>
      <c r="F37" s="194"/>
      <c r="G37" s="111"/>
      <c r="H37" s="113">
        <v>5802.69</v>
      </c>
      <c r="I37" s="113">
        <v>1238.44</v>
      </c>
    </row>
    <row r="38" spans="1:9" ht="15.75" customHeight="1">
      <c r="A38" s="110" t="s">
        <v>125</v>
      </c>
      <c r="B38" s="111" t="s">
        <v>126</v>
      </c>
      <c r="C38" s="189" t="s">
        <v>127</v>
      </c>
      <c r="D38" s="189"/>
      <c r="E38" s="189"/>
      <c r="F38" s="189"/>
      <c r="G38" s="111"/>
      <c r="H38" s="113">
        <v>8494.94</v>
      </c>
      <c r="I38" s="113">
        <v>8038.55</v>
      </c>
    </row>
    <row r="39" spans="1:9" ht="15.75" customHeight="1">
      <c r="A39" s="110" t="s">
        <v>128</v>
      </c>
      <c r="B39" s="111" t="s">
        <v>129</v>
      </c>
      <c r="C39" s="189" t="s">
        <v>130</v>
      </c>
      <c r="D39" s="194"/>
      <c r="E39" s="194"/>
      <c r="F39" s="194"/>
      <c r="G39" s="111"/>
      <c r="H39" s="113"/>
      <c r="I39" s="113"/>
    </row>
    <row r="40" spans="1:9" ht="15">
      <c r="A40" s="110" t="s">
        <v>131</v>
      </c>
      <c r="B40" s="111" t="s">
        <v>132</v>
      </c>
      <c r="C40" s="189" t="s">
        <v>133</v>
      </c>
      <c r="D40" s="194"/>
      <c r="E40" s="194"/>
      <c r="F40" s="194"/>
      <c r="G40" s="111"/>
      <c r="H40" s="113"/>
      <c r="I40" s="113"/>
    </row>
    <row r="41" spans="1:9" ht="15">
      <c r="A41" s="110" t="s">
        <v>134</v>
      </c>
      <c r="B41" s="111" t="s">
        <v>135</v>
      </c>
      <c r="C41" s="189" t="s">
        <v>136</v>
      </c>
      <c r="D41" s="194"/>
      <c r="E41" s="194"/>
      <c r="F41" s="194"/>
      <c r="G41" s="111"/>
      <c r="H41" s="113">
        <v>829.55</v>
      </c>
      <c r="I41" s="113">
        <v>363.22</v>
      </c>
    </row>
    <row r="42" spans="1:9" ht="15">
      <c r="A42" s="110" t="s">
        <v>137</v>
      </c>
      <c r="B42" s="111" t="s">
        <v>138</v>
      </c>
      <c r="C42" s="195" t="s">
        <v>139</v>
      </c>
      <c r="D42" s="196"/>
      <c r="E42" s="196"/>
      <c r="F42" s="197"/>
      <c r="G42" s="111"/>
      <c r="H42" s="113">
        <v>3316.31</v>
      </c>
      <c r="I42" s="221">
        <v>2431.54</v>
      </c>
    </row>
    <row r="43" spans="1:9" ht="15">
      <c r="A43" s="108" t="s">
        <v>140</v>
      </c>
      <c r="B43" s="114" t="s">
        <v>141</v>
      </c>
      <c r="C43" s="198" t="s">
        <v>141</v>
      </c>
      <c r="D43" s="199"/>
      <c r="E43" s="199"/>
      <c r="F43" s="200"/>
      <c r="G43" s="114"/>
      <c r="H43" s="109">
        <f>H18-H28</f>
        <v>405.1699999999546</v>
      </c>
      <c r="I43" s="222">
        <f>I18-I28</f>
        <v>302.19999999995343</v>
      </c>
    </row>
    <row r="44" spans="1:9" ht="15">
      <c r="A44" s="108" t="s">
        <v>142</v>
      </c>
      <c r="B44" s="108" t="s">
        <v>143</v>
      </c>
      <c r="C44" s="201" t="s">
        <v>143</v>
      </c>
      <c r="D44" s="199"/>
      <c r="E44" s="199"/>
      <c r="F44" s="200"/>
      <c r="G44" s="108"/>
      <c r="H44" s="109">
        <f>H45-H46-H47</f>
        <v>0</v>
      </c>
      <c r="I44" s="222">
        <f>I45-I46-I47</f>
        <v>0</v>
      </c>
    </row>
    <row r="45" spans="1:9" ht="15">
      <c r="A45" s="113" t="s">
        <v>144</v>
      </c>
      <c r="B45" s="111" t="s">
        <v>145</v>
      </c>
      <c r="C45" s="195" t="s">
        <v>146</v>
      </c>
      <c r="D45" s="196"/>
      <c r="E45" s="196"/>
      <c r="F45" s="197"/>
      <c r="G45" s="113"/>
      <c r="H45" s="113"/>
      <c r="I45" s="223"/>
    </row>
    <row r="46" spans="1:9" ht="15">
      <c r="A46" s="113" t="s">
        <v>93</v>
      </c>
      <c r="B46" s="111" t="s">
        <v>147</v>
      </c>
      <c r="C46" s="195" t="s">
        <v>147</v>
      </c>
      <c r="D46" s="196"/>
      <c r="E46" s="196"/>
      <c r="F46" s="197"/>
      <c r="G46" s="113"/>
      <c r="H46" s="113"/>
      <c r="I46" s="223"/>
    </row>
    <row r="47" spans="1:9" ht="15">
      <c r="A47" s="113" t="s">
        <v>148</v>
      </c>
      <c r="B47" s="111" t="s">
        <v>246</v>
      </c>
      <c r="C47" s="195" t="s">
        <v>149</v>
      </c>
      <c r="D47" s="196"/>
      <c r="E47" s="196"/>
      <c r="F47" s="197"/>
      <c r="G47" s="113"/>
      <c r="H47" s="113"/>
      <c r="I47" s="223"/>
    </row>
    <row r="48" spans="1:9" ht="15">
      <c r="A48" s="108" t="s">
        <v>150</v>
      </c>
      <c r="B48" s="114" t="s">
        <v>151</v>
      </c>
      <c r="C48" s="198" t="s">
        <v>151</v>
      </c>
      <c r="D48" s="199"/>
      <c r="E48" s="199"/>
      <c r="F48" s="200"/>
      <c r="G48" s="108"/>
      <c r="H48" s="108"/>
      <c r="I48" s="224">
        <v>0.36</v>
      </c>
    </row>
    <row r="49" spans="1:9" ht="30" customHeight="1">
      <c r="A49" s="108" t="s">
        <v>152</v>
      </c>
      <c r="B49" s="114" t="s">
        <v>153</v>
      </c>
      <c r="C49" s="203" t="s">
        <v>153</v>
      </c>
      <c r="D49" s="204"/>
      <c r="E49" s="204"/>
      <c r="F49" s="205"/>
      <c r="G49" s="108"/>
      <c r="H49" s="108"/>
      <c r="I49" s="224"/>
    </row>
    <row r="50" spans="1:9" ht="15">
      <c r="A50" s="108" t="s">
        <v>154</v>
      </c>
      <c r="B50" s="114" t="s">
        <v>155</v>
      </c>
      <c r="C50" s="198" t="s">
        <v>155</v>
      </c>
      <c r="D50" s="199"/>
      <c r="E50" s="199"/>
      <c r="F50" s="200"/>
      <c r="G50" s="108"/>
      <c r="H50" s="108"/>
      <c r="I50" s="224"/>
    </row>
    <row r="51" spans="1:9" ht="30" customHeight="1">
      <c r="A51" s="108" t="s">
        <v>156</v>
      </c>
      <c r="B51" s="108" t="s">
        <v>157</v>
      </c>
      <c r="C51" s="206" t="s">
        <v>157</v>
      </c>
      <c r="D51" s="204"/>
      <c r="E51" s="204"/>
      <c r="F51" s="205"/>
      <c r="G51" s="108"/>
      <c r="H51" s="109">
        <f>H43-H44-H48</f>
        <v>405.1699999999546</v>
      </c>
      <c r="I51" s="222">
        <f>I43-I44-I48</f>
        <v>301.8399999999534</v>
      </c>
    </row>
    <row r="52" spans="1:9" ht="15">
      <c r="A52" s="108" t="s">
        <v>83</v>
      </c>
      <c r="B52" s="108" t="s">
        <v>158</v>
      </c>
      <c r="C52" s="201" t="s">
        <v>158</v>
      </c>
      <c r="D52" s="199"/>
      <c r="E52" s="199"/>
      <c r="F52" s="200"/>
      <c r="G52" s="108"/>
      <c r="H52" s="108"/>
      <c r="I52" s="224"/>
    </row>
    <row r="53" spans="1:9" ht="15">
      <c r="A53" s="108" t="s">
        <v>159</v>
      </c>
      <c r="B53" s="114" t="s">
        <v>160</v>
      </c>
      <c r="C53" s="198" t="s">
        <v>160</v>
      </c>
      <c r="D53" s="199"/>
      <c r="E53" s="199"/>
      <c r="F53" s="200"/>
      <c r="G53" s="108"/>
      <c r="H53" s="109">
        <f>H51</f>
        <v>405.1699999999546</v>
      </c>
      <c r="I53" s="222">
        <f>I51</f>
        <v>301.8399999999534</v>
      </c>
    </row>
    <row r="54" spans="1:9" ht="15">
      <c r="A54" s="113" t="s">
        <v>83</v>
      </c>
      <c r="B54" s="111" t="s">
        <v>161</v>
      </c>
      <c r="C54" s="195" t="s">
        <v>161</v>
      </c>
      <c r="D54" s="196"/>
      <c r="E54" s="196"/>
      <c r="F54" s="197"/>
      <c r="G54" s="113"/>
      <c r="H54" s="113"/>
      <c r="I54" s="223"/>
    </row>
    <row r="55" spans="1:9" ht="15">
      <c r="A55" s="113" t="s">
        <v>93</v>
      </c>
      <c r="B55" s="111" t="s">
        <v>162</v>
      </c>
      <c r="C55" s="195" t="s">
        <v>162</v>
      </c>
      <c r="D55" s="196"/>
      <c r="E55" s="196"/>
      <c r="F55" s="197"/>
      <c r="G55" s="113"/>
      <c r="H55" s="113"/>
      <c r="I55" s="223"/>
    </row>
    <row r="56" spans="1:9" ht="12.75">
      <c r="A56" s="115"/>
      <c r="B56" s="115"/>
      <c r="C56" s="115"/>
      <c r="D56" s="115"/>
      <c r="G56" s="138"/>
      <c r="H56" s="138"/>
      <c r="I56" s="138"/>
    </row>
    <row r="57" spans="1:9" s="22" customFormat="1" ht="12.75" customHeight="1">
      <c r="A57" s="207" t="s">
        <v>268</v>
      </c>
      <c r="B57" s="207"/>
      <c r="C57" s="207"/>
      <c r="D57" s="207"/>
      <c r="E57" s="207"/>
      <c r="G57" s="142"/>
      <c r="H57" s="208" t="s">
        <v>269</v>
      </c>
      <c r="I57" s="208"/>
    </row>
    <row r="58" spans="1:9" s="137" customFormat="1" ht="15" customHeight="1">
      <c r="A58" s="214" t="s">
        <v>24</v>
      </c>
      <c r="B58" s="214"/>
      <c r="C58" s="214"/>
      <c r="D58" s="214"/>
      <c r="E58" s="214"/>
      <c r="F58" s="214"/>
      <c r="G58" s="117" t="s">
        <v>25</v>
      </c>
      <c r="H58" s="202" t="s">
        <v>163</v>
      </c>
      <c r="I58" s="202"/>
    </row>
    <row r="59" spans="1:9" s="137" customFormat="1" ht="15" customHeight="1">
      <c r="A59" s="116"/>
      <c r="B59" s="116"/>
      <c r="C59" s="116"/>
      <c r="D59" s="116"/>
      <c r="E59" s="116"/>
      <c r="F59" s="116"/>
      <c r="G59" s="116"/>
      <c r="H59" s="118"/>
      <c r="I59" s="118"/>
    </row>
    <row r="60" spans="1:9" ht="12.75" customHeight="1">
      <c r="A60" s="212" t="s">
        <v>243</v>
      </c>
      <c r="B60" s="212"/>
      <c r="C60" s="212"/>
      <c r="D60" s="212"/>
      <c r="E60" s="212"/>
      <c r="F60" s="212"/>
      <c r="G60" s="119" t="s">
        <v>26</v>
      </c>
      <c r="H60" s="213" t="s">
        <v>258</v>
      </c>
      <c r="I60" s="213"/>
    </row>
    <row r="61" spans="1:9" ht="12.75">
      <c r="A61" s="209" t="s">
        <v>27</v>
      </c>
      <c r="B61" s="209"/>
      <c r="C61" s="209"/>
      <c r="D61" s="209"/>
      <c r="E61" s="209"/>
      <c r="F61" s="209"/>
      <c r="G61" s="120" t="s">
        <v>28</v>
      </c>
      <c r="H61" s="210" t="s">
        <v>163</v>
      </c>
      <c r="I61" s="210"/>
    </row>
  </sheetData>
  <sheetProtection/>
  <mergeCells count="62">
    <mergeCell ref="A61:F61"/>
    <mergeCell ref="H61:I61"/>
    <mergeCell ref="A16:I16"/>
    <mergeCell ref="A17:B17"/>
    <mergeCell ref="C53:F53"/>
    <mergeCell ref="C54:F54"/>
    <mergeCell ref="C55:F55"/>
    <mergeCell ref="A60:F60"/>
    <mergeCell ref="H60:I60"/>
    <mergeCell ref="A58:F58"/>
    <mergeCell ref="H58:I58"/>
    <mergeCell ref="C49:F49"/>
    <mergeCell ref="C50:F50"/>
    <mergeCell ref="C51:F51"/>
    <mergeCell ref="C52:F52"/>
    <mergeCell ref="A57:E57"/>
    <mergeCell ref="H57:I57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C17:F17"/>
    <mergeCell ref="C18:F18"/>
    <mergeCell ref="C19:F19"/>
    <mergeCell ref="C20:F20"/>
    <mergeCell ref="A15:I15"/>
    <mergeCell ref="A12:I12"/>
    <mergeCell ref="A5:I5"/>
    <mergeCell ref="A6:I6"/>
    <mergeCell ref="A7:I7"/>
    <mergeCell ref="A8:I8"/>
    <mergeCell ref="A10:I10"/>
    <mergeCell ref="A2:I2"/>
    <mergeCell ref="A3:I3"/>
    <mergeCell ref="A4:I4"/>
    <mergeCell ref="A9:I9"/>
    <mergeCell ref="A11:I11"/>
    <mergeCell ref="A14:I14"/>
  </mergeCells>
  <printOptions/>
  <pageMargins left="0.4330708661417323" right="0.1968503937007874" top="0.2362204724409449" bottom="0.15748031496062992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96" zoomScaleNormal="96" zoomScalePageLayoutView="0" workbookViewId="0" topLeftCell="A1">
      <selection activeCell="E18" sqref="E18"/>
    </sheetView>
  </sheetViews>
  <sheetFormatPr defaultColWidth="9.140625" defaultRowHeight="12.75"/>
  <cols>
    <col min="1" max="1" width="6.28125" style="6" customWidth="1"/>
    <col min="2" max="2" width="34.28125" style="6" customWidth="1"/>
    <col min="3" max="5" width="11.421875" style="6" customWidth="1"/>
    <col min="6" max="6" width="10.7109375" style="6" customWidth="1"/>
    <col min="7" max="13" width="11.421875" style="6" customWidth="1"/>
    <col min="14" max="14" width="11.140625" style="6" customWidth="1"/>
    <col min="15" max="16384" width="9.140625" style="6" customWidth="1"/>
  </cols>
  <sheetData>
    <row r="1" spans="1:13" s="8" customFormat="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217" t="s">
        <v>29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s="8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219" t="s">
        <v>76</v>
      </c>
      <c r="B4" s="219" t="s">
        <v>241</v>
      </c>
      <c r="C4" s="219" t="s">
        <v>30</v>
      </c>
      <c r="D4" s="219" t="s">
        <v>31</v>
      </c>
      <c r="E4" s="219"/>
      <c r="F4" s="219"/>
      <c r="G4" s="219"/>
      <c r="H4" s="219"/>
      <c r="I4" s="219"/>
      <c r="J4" s="220"/>
      <c r="K4" s="220"/>
      <c r="L4" s="219"/>
      <c r="M4" s="219" t="s">
        <v>32</v>
      </c>
    </row>
    <row r="5" spans="1:13" ht="152.25" customHeight="1">
      <c r="A5" s="219"/>
      <c r="B5" s="219"/>
      <c r="C5" s="219"/>
      <c r="D5" s="9" t="s">
        <v>62</v>
      </c>
      <c r="E5" s="10" t="s">
        <v>63</v>
      </c>
      <c r="F5" s="9" t="s">
        <v>64</v>
      </c>
      <c r="G5" s="9" t="s">
        <v>33</v>
      </c>
      <c r="H5" s="9" t="s">
        <v>65</v>
      </c>
      <c r="I5" s="11" t="s">
        <v>34</v>
      </c>
      <c r="J5" s="9" t="s">
        <v>35</v>
      </c>
      <c r="K5" s="10" t="s">
        <v>36</v>
      </c>
      <c r="L5" s="12" t="s">
        <v>37</v>
      </c>
      <c r="M5" s="219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2">
        <v>6</v>
      </c>
      <c r="H6" s="2">
        <v>8</v>
      </c>
      <c r="I6" s="2">
        <v>9</v>
      </c>
      <c r="J6" s="2">
        <v>10</v>
      </c>
      <c r="K6" s="3">
        <v>11</v>
      </c>
      <c r="L6" s="2">
        <v>12</v>
      </c>
      <c r="M6" s="2">
        <v>13</v>
      </c>
    </row>
    <row r="7" spans="1:13" ht="25.5" customHeight="1">
      <c r="A7" s="9" t="s">
        <v>38</v>
      </c>
      <c r="B7" s="13" t="s">
        <v>39</v>
      </c>
      <c r="C7" s="14">
        <f aca="true" t="shared" si="0" ref="C7:M7">C8+C9</f>
        <v>38638.48</v>
      </c>
      <c r="D7" s="14">
        <f t="shared" si="0"/>
        <v>123169.56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103740.41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7">
        <f t="shared" si="0"/>
        <v>58067.62999999999</v>
      </c>
    </row>
    <row r="8" spans="1:13" ht="17.25" customHeight="1">
      <c r="A8" s="1" t="s">
        <v>40</v>
      </c>
      <c r="B8" s="15" t="s">
        <v>41</v>
      </c>
      <c r="C8" s="16">
        <v>38294.83</v>
      </c>
      <c r="D8" s="16"/>
      <c r="E8" s="16">
        <v>536.75</v>
      </c>
      <c r="F8" s="16"/>
      <c r="G8" s="16"/>
      <c r="H8" s="16"/>
      <c r="I8" s="16">
        <v>4046.22</v>
      </c>
      <c r="J8" s="16"/>
      <c r="K8" s="16"/>
      <c r="L8" s="16"/>
      <c r="M8" s="16">
        <f>C8+D8+E8+F8-G8-H8-I8-K8-J8-L8</f>
        <v>34785.36</v>
      </c>
    </row>
    <row r="9" spans="1:13" ht="17.25" customHeight="1">
      <c r="A9" s="1" t="s">
        <v>42</v>
      </c>
      <c r="B9" s="15" t="s">
        <v>43</v>
      </c>
      <c r="C9" s="16">
        <v>343.65</v>
      </c>
      <c r="D9" s="18">
        <v>123169.56</v>
      </c>
      <c r="E9" s="16">
        <v>-536.75</v>
      </c>
      <c r="F9" s="16"/>
      <c r="G9" s="16"/>
      <c r="H9" s="16"/>
      <c r="I9" s="16">
        <v>99694.19</v>
      </c>
      <c r="J9" s="16"/>
      <c r="K9" s="16"/>
      <c r="L9" s="16"/>
      <c r="M9" s="18">
        <f>C9+D9+E9+F9-G9-H9-I9-K9-J9-L9</f>
        <v>23282.26999999999</v>
      </c>
    </row>
    <row r="10" spans="1:13" ht="25.5" customHeight="1">
      <c r="A10" s="9" t="s">
        <v>44</v>
      </c>
      <c r="B10" s="13" t="s">
        <v>45</v>
      </c>
      <c r="C10" s="14">
        <f aca="true" t="shared" si="1" ref="C10:M10">C11+C12</f>
        <v>114009.75</v>
      </c>
      <c r="D10" s="14">
        <f t="shared" si="1"/>
        <v>65003.15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64622.479999999996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114390.42000000001</v>
      </c>
    </row>
    <row r="11" spans="1:13" ht="25.5" customHeight="1">
      <c r="A11" s="1" t="s">
        <v>66</v>
      </c>
      <c r="B11" s="15" t="s">
        <v>41</v>
      </c>
      <c r="C11" s="16">
        <v>113903.13</v>
      </c>
      <c r="D11" s="16"/>
      <c r="E11" s="16">
        <v>2783.2</v>
      </c>
      <c r="F11" s="16"/>
      <c r="G11" s="16"/>
      <c r="H11" s="16"/>
      <c r="I11" s="18">
        <v>3932.95</v>
      </c>
      <c r="J11" s="16"/>
      <c r="K11" s="16"/>
      <c r="L11" s="16"/>
      <c r="M11" s="16">
        <f>C11+D11+E11+F11-G11-H11-I11-K11-J11-L11</f>
        <v>112753.38</v>
      </c>
    </row>
    <row r="12" spans="1:13" ht="25.5" customHeight="1">
      <c r="A12" s="1" t="s">
        <v>67</v>
      </c>
      <c r="B12" s="15" t="s">
        <v>43</v>
      </c>
      <c r="C12" s="18">
        <v>106.62</v>
      </c>
      <c r="D12" s="16">
        <v>65003.15</v>
      </c>
      <c r="E12" s="16">
        <v>-2783.2</v>
      </c>
      <c r="F12" s="16"/>
      <c r="G12" s="16"/>
      <c r="H12" s="16"/>
      <c r="I12" s="16">
        <v>60689.53</v>
      </c>
      <c r="J12" s="16"/>
      <c r="K12" s="16"/>
      <c r="L12" s="16"/>
      <c r="M12" s="16">
        <f>C12+D12+E12+F12-G12-H12-I12-K12-J12-L12</f>
        <v>1637.0400000000081</v>
      </c>
    </row>
    <row r="13" spans="1:13" ht="25.5" customHeight="1">
      <c r="A13" s="9" t="s">
        <v>46</v>
      </c>
      <c r="B13" s="13" t="s">
        <v>47</v>
      </c>
      <c r="C13" s="14">
        <f aca="true" t="shared" si="2" ref="C13:M13">C14+C15</f>
        <v>194379.15</v>
      </c>
      <c r="D13" s="17">
        <f t="shared" si="2"/>
        <v>353.59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1712.53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7">
        <f t="shared" si="2"/>
        <v>193020.21</v>
      </c>
    </row>
    <row r="14" spans="1:13" ht="25.5" customHeight="1">
      <c r="A14" s="1" t="s">
        <v>48</v>
      </c>
      <c r="B14" s="15" t="s">
        <v>41</v>
      </c>
      <c r="C14" s="16">
        <v>194379.15</v>
      </c>
      <c r="D14" s="16"/>
      <c r="E14" s="16"/>
      <c r="F14" s="16"/>
      <c r="G14" s="16"/>
      <c r="H14" s="16"/>
      <c r="I14" s="16">
        <v>1358.94</v>
      </c>
      <c r="J14" s="16"/>
      <c r="K14" s="16"/>
      <c r="L14" s="16"/>
      <c r="M14" s="18">
        <f>C14+D14+E14+F14-G14-H14-I14-K14-J14-L14</f>
        <v>193020.21</v>
      </c>
    </row>
    <row r="15" spans="1:13" ht="25.5" customHeight="1">
      <c r="A15" s="1" t="s">
        <v>68</v>
      </c>
      <c r="B15" s="15" t="s">
        <v>43</v>
      </c>
      <c r="C15" s="16"/>
      <c r="D15" s="18">
        <v>353.59</v>
      </c>
      <c r="E15" s="16"/>
      <c r="F15" s="16"/>
      <c r="G15" s="16"/>
      <c r="H15" s="16"/>
      <c r="I15" s="16">
        <v>353.59</v>
      </c>
      <c r="J15" s="16"/>
      <c r="K15" s="16"/>
      <c r="L15" s="16"/>
      <c r="M15" s="18">
        <f>C15+D15+E15+F15-G15-H15-I15-K15-J15-L15</f>
        <v>0</v>
      </c>
    </row>
    <row r="16" spans="1:13" ht="25.5" customHeight="1">
      <c r="A16" s="9" t="s">
        <v>49</v>
      </c>
      <c r="B16" s="13" t="s">
        <v>50</v>
      </c>
      <c r="C16" s="14">
        <f>C17+C18</f>
        <v>2516.37</v>
      </c>
      <c r="D16" s="14">
        <f aca="true" t="shared" si="3" ref="D16:M16">D17+D18</f>
        <v>174</v>
      </c>
      <c r="E16" s="14">
        <f t="shared" si="3"/>
        <v>0</v>
      </c>
      <c r="F16" s="14">
        <f t="shared" si="3"/>
        <v>981.96</v>
      </c>
      <c r="G16" s="14">
        <f t="shared" si="3"/>
        <v>0</v>
      </c>
      <c r="H16" s="14">
        <f t="shared" si="3"/>
        <v>0</v>
      </c>
      <c r="I16" s="14">
        <f t="shared" si="3"/>
        <v>1173.78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7">
        <f t="shared" si="3"/>
        <v>2498.55</v>
      </c>
    </row>
    <row r="17" spans="1:13" ht="25.5" customHeight="1">
      <c r="A17" s="1" t="s">
        <v>51</v>
      </c>
      <c r="B17" s="15" t="s">
        <v>41</v>
      </c>
      <c r="C17" s="16">
        <v>1439.26</v>
      </c>
      <c r="D17" s="16">
        <v>174</v>
      </c>
      <c r="E17" s="16"/>
      <c r="F17" s="16">
        <v>981.96</v>
      </c>
      <c r="G17" s="16"/>
      <c r="H17" s="16"/>
      <c r="I17" s="16">
        <v>1173.78</v>
      </c>
      <c r="J17" s="16"/>
      <c r="K17" s="16"/>
      <c r="L17" s="16"/>
      <c r="M17" s="18">
        <f>C17+D17+E17+F17-G17-H17-I17-K17-J17-L17</f>
        <v>1421.4400000000003</v>
      </c>
    </row>
    <row r="18" spans="1:13" ht="25.5" customHeight="1">
      <c r="A18" s="1" t="s">
        <v>52</v>
      </c>
      <c r="B18" s="15" t="s">
        <v>43</v>
      </c>
      <c r="C18" s="16">
        <v>1077.11</v>
      </c>
      <c r="D18" s="16"/>
      <c r="E18" s="16"/>
      <c r="F18" s="16"/>
      <c r="G18" s="16"/>
      <c r="H18" s="16"/>
      <c r="I18" s="16"/>
      <c r="J18" s="16"/>
      <c r="K18" s="16"/>
      <c r="L18" s="16"/>
      <c r="M18" s="16">
        <f>C18+D18+E18+F18-G18-H18-I18-K18-J18-L18</f>
        <v>1077.11</v>
      </c>
    </row>
    <row r="19" spans="1:13" ht="25.5" customHeight="1">
      <c r="A19" s="9" t="s">
        <v>53</v>
      </c>
      <c r="B19" s="13" t="s">
        <v>54</v>
      </c>
      <c r="C19" s="17">
        <f>C7+C10+C13+C16</f>
        <v>349543.75</v>
      </c>
      <c r="D19" s="17">
        <f aca="true" t="shared" si="4" ref="D19:M19">D7+D10+D13+D16</f>
        <v>188700.3</v>
      </c>
      <c r="E19" s="17">
        <f t="shared" si="4"/>
        <v>0</v>
      </c>
      <c r="F19" s="17">
        <f t="shared" si="4"/>
        <v>981.96</v>
      </c>
      <c r="G19" s="17">
        <f t="shared" si="4"/>
        <v>0</v>
      </c>
      <c r="H19" s="17">
        <f t="shared" si="4"/>
        <v>0</v>
      </c>
      <c r="I19" s="17">
        <f t="shared" si="4"/>
        <v>171249.2</v>
      </c>
      <c r="J19" s="17">
        <f t="shared" si="4"/>
        <v>0</v>
      </c>
      <c r="K19" s="17">
        <f t="shared" si="4"/>
        <v>0</v>
      </c>
      <c r="L19" s="17">
        <f t="shared" si="4"/>
        <v>0</v>
      </c>
      <c r="M19" s="17">
        <f t="shared" si="4"/>
        <v>367976.81</v>
      </c>
    </row>
    <row r="20" spans="1:13" ht="12.75">
      <c r="A20" s="215" t="s">
        <v>55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3" ht="12.75">
      <c r="A21" s="4"/>
      <c r="B21" s="5"/>
      <c r="C21" s="5"/>
      <c r="D21" s="5" t="s">
        <v>56</v>
      </c>
      <c r="E21" s="5"/>
      <c r="F21" s="5"/>
      <c r="G21" s="5"/>
      <c r="H21" s="5"/>
      <c r="I21" s="5"/>
      <c r="J21" s="5"/>
      <c r="K21" s="5"/>
      <c r="L21" s="5"/>
      <c r="M21" s="5"/>
    </row>
  </sheetData>
  <sheetProtection/>
  <mergeCells count="7">
    <mergeCell ref="A20:M20"/>
    <mergeCell ref="A2:M2"/>
    <mergeCell ref="A4:A5"/>
    <mergeCell ref="B4:B5"/>
    <mergeCell ref="C4:C5"/>
    <mergeCell ref="D4:L4"/>
    <mergeCell ref="M4:M5"/>
  </mergeCells>
  <printOptions/>
  <pageMargins left="0.15748031496062992" right="0.15748031496062992" top="0.6692913385826772" bottom="0.2362204724409449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Pakuoniopagrmok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Buhalterė</cp:lastModifiedBy>
  <cp:lastPrinted>2016-07-13T10:51:24Z</cp:lastPrinted>
  <dcterms:created xsi:type="dcterms:W3CDTF">2013-04-16T08:23:58Z</dcterms:created>
  <dcterms:modified xsi:type="dcterms:W3CDTF">2016-07-13T10:51:38Z</dcterms:modified>
  <cp:category/>
  <cp:version/>
  <cp:contentType/>
  <cp:contentStatus/>
</cp:coreProperties>
</file>